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nowacki\Desktop\GS\2026\0622\"/>
    </mc:Choice>
  </mc:AlternateContent>
  <xr:revisionPtr revIDLastSave="74" documentId="13_ncr:1_{74C19245-6B68-4D52-944A-19225260EE8F}" xr6:coauthVersionLast="47" xr6:coauthVersionMax="47" xr10:uidLastSave="{4B4F27C7-D1ED-46EB-9AFB-C29D23DCB467}"/>
  <bookViews>
    <workbookView xWindow="5805" yWindow="300" windowWidth="21315" windowHeight="15165" xr2:uid="{BBB6A1F5-A76A-401D-9C36-527450963746}"/>
  </bookViews>
  <sheets>
    <sheet name="Sump &amp; Sewage" sheetId="6" r:id="rId1"/>
  </sheets>
  <definedNames>
    <definedName name="_xlnm._FilterDatabase" localSheetId="0" hidden="1">'Sump &amp; Sewage'!$B$10:$L$97</definedName>
    <definedName name="_xlnm.Print_Area" localSheetId="0">'Sump &amp; Sewage'!$A$2:$H$109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6" l="1"/>
  <c r="K14" i="6"/>
  <c r="K15" i="6"/>
  <c r="K16" i="6"/>
  <c r="K17" i="6"/>
  <c r="K19" i="6"/>
  <c r="K21" i="6"/>
  <c r="K22" i="6"/>
  <c r="K24" i="6"/>
  <c r="K27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11" i="6"/>
  <c r="K18" i="6"/>
  <c r="K20" i="6"/>
  <c r="K23" i="6"/>
  <c r="K25" i="6"/>
  <c r="K26" i="6"/>
  <c r="K28" i="6"/>
  <c r="K80" i="6"/>
  <c r="K94" i="6"/>
  <c r="K95" i="6"/>
  <c r="K96" i="6"/>
  <c r="K97" i="6"/>
  <c r="K12" i="6"/>
  <c r="H41" i="6"/>
  <c r="H42" i="6"/>
  <c r="H43" i="6"/>
  <c r="L43" i="6" s="1"/>
  <c r="H44" i="6"/>
  <c r="L44" i="6" s="1"/>
  <c r="H45" i="6"/>
  <c r="L45" i="6" s="1"/>
  <c r="H46" i="6"/>
  <c r="L46" i="6" s="1"/>
  <c r="H47" i="6"/>
  <c r="H48" i="6"/>
  <c r="H49" i="6"/>
  <c r="L49" i="6" s="1"/>
  <c r="H50" i="6"/>
  <c r="H51" i="6"/>
  <c r="H52" i="6"/>
  <c r="H53" i="6"/>
  <c r="H54" i="6"/>
  <c r="H55" i="6"/>
  <c r="L55" i="6" s="1"/>
  <c r="H56" i="6"/>
  <c r="L56" i="6" s="1"/>
  <c r="H57" i="6"/>
  <c r="L57" i="6" s="1"/>
  <c r="H58" i="6"/>
  <c r="L58" i="6" s="1"/>
  <c r="H59" i="6"/>
  <c r="H60" i="6"/>
  <c r="H61" i="6"/>
  <c r="H62" i="6"/>
  <c r="H63" i="6"/>
  <c r="H64" i="6"/>
  <c r="H65" i="6"/>
  <c r="H66" i="6"/>
  <c r="H67" i="6"/>
  <c r="L67" i="6" s="1"/>
  <c r="H68" i="6"/>
  <c r="L68" i="6" s="1"/>
  <c r="H69" i="6"/>
  <c r="L69" i="6" s="1"/>
  <c r="H70" i="6"/>
  <c r="L70" i="6" s="1"/>
  <c r="H71" i="6"/>
  <c r="H72" i="6"/>
  <c r="H73" i="6"/>
  <c r="H74" i="6"/>
  <c r="H75" i="6"/>
  <c r="H76" i="6"/>
  <c r="H77" i="6"/>
  <c r="H78" i="6"/>
  <c r="H79" i="6"/>
  <c r="L79" i="6" s="1"/>
  <c r="H81" i="6"/>
  <c r="H82" i="6"/>
  <c r="L82" i="6" s="1"/>
  <c r="H83" i="6"/>
  <c r="H84" i="6"/>
  <c r="H85" i="6"/>
  <c r="H86" i="6"/>
  <c r="H87" i="6"/>
  <c r="H88" i="6"/>
  <c r="H89" i="6"/>
  <c r="H90" i="6"/>
  <c r="H91" i="6"/>
  <c r="H92" i="6"/>
  <c r="H93" i="6"/>
  <c r="H11" i="6"/>
  <c r="H18" i="6"/>
  <c r="H20" i="6"/>
  <c r="H23" i="6"/>
  <c r="H25" i="6"/>
  <c r="H26" i="6"/>
  <c r="H28" i="6"/>
  <c r="H80" i="6"/>
  <c r="H94" i="6"/>
  <c r="H95" i="6"/>
  <c r="H96" i="6"/>
  <c r="H97" i="6"/>
  <c r="H9" i="6"/>
  <c r="H13" i="6" s="1"/>
  <c r="L13" i="6" s="1"/>
  <c r="L52" i="6" l="1"/>
  <c r="L76" i="6"/>
  <c r="L64" i="6"/>
  <c r="L88" i="6"/>
  <c r="L75" i="6"/>
  <c r="L63" i="6"/>
  <c r="L51" i="6"/>
  <c r="L42" i="6"/>
  <c r="L87" i="6"/>
  <c r="L74" i="6"/>
  <c r="L62" i="6"/>
  <c r="L50" i="6"/>
  <c r="L11" i="6"/>
  <c r="L28" i="6"/>
  <c r="L26" i="6"/>
  <c r="L73" i="6"/>
  <c r="L61" i="6"/>
  <c r="L80" i="6"/>
  <c r="L78" i="6"/>
  <c r="L66" i="6"/>
  <c r="L54" i="6"/>
  <c r="L89" i="6"/>
  <c r="L97" i="6"/>
  <c r="L93" i="6"/>
  <c r="L81" i="6"/>
  <c r="L96" i="6"/>
  <c r="L92" i="6"/>
  <c r="L95" i="6"/>
  <c r="L91" i="6"/>
  <c r="L25" i="6"/>
  <c r="L86" i="6"/>
  <c r="L18" i="6"/>
  <c r="L83" i="6"/>
  <c r="L94" i="6"/>
  <c r="L90" i="6"/>
  <c r="L77" i="6"/>
  <c r="L65" i="6"/>
  <c r="L53" i="6"/>
  <c r="L41" i="6"/>
  <c r="L23" i="6"/>
  <c r="L85" i="6"/>
  <c r="L72" i="6"/>
  <c r="L48" i="6"/>
  <c r="L20" i="6"/>
  <c r="L84" i="6"/>
  <c r="L71" i="6"/>
  <c r="L59" i="6"/>
  <c r="L47" i="6"/>
  <c r="L60" i="6"/>
  <c r="H35" i="6"/>
  <c r="L35" i="6" s="1"/>
  <c r="H39" i="6"/>
  <c r="L39" i="6" s="1"/>
  <c r="H34" i="6"/>
  <c r="L34" i="6" s="1"/>
  <c r="H33" i="6"/>
  <c r="L33" i="6" s="1"/>
  <c r="H30" i="6"/>
  <c r="L30" i="6" s="1"/>
  <c r="H12" i="6"/>
  <c r="L12" i="6" s="1"/>
  <c r="H24" i="6"/>
  <c r="L24" i="6" s="1"/>
  <c r="H38" i="6"/>
  <c r="L38" i="6" s="1"/>
  <c r="H37" i="6"/>
  <c r="L37" i="6" s="1"/>
  <c r="H36" i="6"/>
  <c r="L36" i="6" s="1"/>
  <c r="H32" i="6"/>
  <c r="L32" i="6" s="1"/>
  <c r="H31" i="6"/>
  <c r="L31" i="6" s="1"/>
  <c r="H29" i="6"/>
  <c r="L29" i="6" s="1"/>
  <c r="H27" i="6"/>
  <c r="L27" i="6" s="1"/>
  <c r="H22" i="6"/>
  <c r="L22" i="6" s="1"/>
  <c r="H21" i="6"/>
  <c r="L21" i="6" s="1"/>
  <c r="H19" i="6"/>
  <c r="L19" i="6" s="1"/>
  <c r="H17" i="6"/>
  <c r="L17" i="6" s="1"/>
  <c r="H16" i="6"/>
  <c r="L16" i="6" s="1"/>
  <c r="H15" i="6"/>
  <c r="L15" i="6" s="1"/>
  <c r="H40" i="6"/>
  <c r="L40" i="6" s="1"/>
  <c r="H14" i="6"/>
  <c r="L14" i="6" s="1"/>
</calcChain>
</file>

<file path=xl/sharedStrings.xml><?xml version="1.0" encoding="utf-8"?>
<sst xmlns="http://schemas.openxmlformats.org/spreadsheetml/2006/main" count="529" uniqueCount="365">
  <si>
    <t>Enter      Discount %</t>
  </si>
  <si>
    <t>Multiplier</t>
  </si>
  <si>
    <t>AGI Part #</t>
  </si>
  <si>
    <t>Description</t>
  </si>
  <si>
    <t>UPC</t>
  </si>
  <si>
    <t>Carton Qty</t>
  </si>
  <si>
    <t>List Price</t>
  </si>
  <si>
    <t xml:space="preserve">Nets </t>
  </si>
  <si>
    <t>A13003112</t>
  </si>
  <si>
    <t>CAL92330</t>
  </si>
  <si>
    <t>1/3HP Sump  TP, TS  1 1/4-1 1/2D  10FT CORD  (CAL92330)</t>
  </si>
  <si>
    <t>725113923304</t>
  </si>
  <si>
    <t>A13003215</t>
  </si>
  <si>
    <t>CAL92331</t>
  </si>
  <si>
    <t>1/3HP Sump  CI,  TS, 1 1/2D         10FT CORD     (CAL92331)</t>
  </si>
  <si>
    <t>725113923311</t>
  </si>
  <si>
    <t>A13003415</t>
  </si>
  <si>
    <t>CAL92341</t>
  </si>
  <si>
    <t>1/3HP Sump  CI,  VS, 1 1/2D         10FT CORD     (CAL92341)</t>
  </si>
  <si>
    <t>725113923410</t>
  </si>
  <si>
    <t>A13005115</t>
  </si>
  <si>
    <t>CAL92501</t>
  </si>
  <si>
    <t>1/2HP Sump  CI,  TS, 1 1/2D         10FT CORD     (CAL92501)</t>
  </si>
  <si>
    <t>725113925018</t>
  </si>
  <si>
    <t>A13005215</t>
  </si>
  <si>
    <t>CAL92507</t>
  </si>
  <si>
    <t>1/2HP Sump  CI,  TS, 1 1/2D         25FT CORD     (CAL92507)</t>
  </si>
  <si>
    <t>725113925070</t>
  </si>
  <si>
    <t>A13005415</t>
  </si>
  <si>
    <t>CAL92511</t>
  </si>
  <si>
    <t>1/2HP Sump  CI,  VS, 1 1/2D         10FT CORD     (CAL92511)</t>
  </si>
  <si>
    <t>725113925117</t>
  </si>
  <si>
    <t>A13101100</t>
  </si>
  <si>
    <t>CAL91025</t>
  </si>
  <si>
    <t>1/5HP UTILITY PUMP TP  1 1/4D  10FT CORD   (CAL91025)</t>
  </si>
  <si>
    <t>725113910250</t>
  </si>
  <si>
    <t>A13102100</t>
  </si>
  <si>
    <t xml:space="preserve">CAL91250 </t>
  </si>
  <si>
    <t>1/4HP UTILITY PUMP TP  1 1/4D  10FT CORD   (CAL91250)</t>
  </si>
  <si>
    <t>725113912506</t>
  </si>
  <si>
    <t>A13102108</t>
  </si>
  <si>
    <t>CAL91251</t>
  </si>
  <si>
    <t>1/4HP UTILITY PUMP CI  1 1/4D    8FT CORD   (CAL91251)</t>
  </si>
  <si>
    <t>725113912513</t>
  </si>
  <si>
    <t>A13102400</t>
  </si>
  <si>
    <t xml:space="preserve">CAL91255 </t>
  </si>
  <si>
    <t>1/4HP UTILITY PUMP TP  1 1/4D  25FT CORD   (CAL91255)</t>
  </si>
  <si>
    <t>725113912551</t>
  </si>
  <si>
    <t>A13205100</t>
  </si>
  <si>
    <t>CAL93501</t>
  </si>
  <si>
    <t>1/2HP Sewage  CI, TS,   2D  10FT CORD   (CAL93501)</t>
  </si>
  <si>
    <t>725113935017</t>
  </si>
  <si>
    <t>A13303112</t>
  </si>
  <si>
    <t>CAL92333</t>
  </si>
  <si>
    <t>1/3HP Pedestal   TP,   1 1/4D    10FT CORD     (CAL92333)</t>
  </si>
  <si>
    <t>725113923335</t>
  </si>
  <si>
    <t>A13305115</t>
  </si>
  <si>
    <t>CAL92551</t>
  </si>
  <si>
    <t>1/2 HP PED SP, CI, 1-1/2 SD SS DRIVE+IMP+FL 10CD(CAL92551)</t>
  </si>
  <si>
    <t>725113925513</t>
  </si>
  <si>
    <t>A13403112</t>
  </si>
  <si>
    <t>CAL92900</t>
  </si>
  <si>
    <t>1/3HP Battery B/up sys  TP,TS  1 14-1 1/2D, 10FT  (CAL92900)</t>
  </si>
  <si>
    <t>725113929009</t>
  </si>
  <si>
    <t>A13403212</t>
  </si>
  <si>
    <t>CAL92910</t>
  </si>
  <si>
    <t>1/3HP Battery B/up sys  TP,VS  1 14-1 1/2D  10FT  (CAL92910)</t>
  </si>
  <si>
    <t>725113929108</t>
  </si>
  <si>
    <t>A1370302</t>
  </si>
  <si>
    <t>GF2OW30F1</t>
  </si>
  <si>
    <t>30FT. FLOAT SWITCH W/PLG PD/NO 120V  (GF2OW30F1)</t>
  </si>
  <si>
    <t>642026082921</t>
  </si>
  <si>
    <t>A1370501</t>
  </si>
  <si>
    <t>GF2OW5000</t>
  </si>
  <si>
    <t>50FT. FLOAT SWITCH NO/PLG PD/NO 120/240V  (GF2OW5000)</t>
  </si>
  <si>
    <t>642026083010</t>
  </si>
  <si>
    <t>A1373000</t>
  </si>
  <si>
    <t>SP3000-15</t>
  </si>
  <si>
    <t>15FT FLT CRD INDOOR WATER ALARM  115V   (SP3000-15)</t>
  </si>
  <si>
    <t>642026084291</t>
  </si>
  <si>
    <t>A138124</t>
  </si>
  <si>
    <t>SPDK125M</t>
  </si>
  <si>
    <t>11/4 MPT ADAPTOR F/SUMP PUMP DISCHARGE KIT  (SPDK125M)</t>
  </si>
  <si>
    <t>642026043748</t>
  </si>
  <si>
    <t>A138153</t>
  </si>
  <si>
    <t>SPDK150M</t>
  </si>
  <si>
    <t>11/2 MPT REDUCE ADAPTOR F/SUMP PUMP DISCHARGE KIT (SPDK150M)</t>
  </si>
  <si>
    <t>642026043755</t>
  </si>
  <si>
    <t>A138154</t>
  </si>
  <si>
    <t>SPDK150MHD</t>
  </si>
  <si>
    <t>11/2 MPT ADAPTOR F/SUMP PUMP DISCHARGE KIT  (SPDK150MHD)</t>
  </si>
  <si>
    <t>642026052139</t>
  </si>
  <si>
    <t>A138191</t>
  </si>
  <si>
    <t>HSBB2300STL</t>
  </si>
  <si>
    <t>18X24  CORRUGATED SUMP BASIN NO COVER    (HSBB2300STL)</t>
  </si>
  <si>
    <t>642026038300</t>
  </si>
  <si>
    <t>A138195</t>
  </si>
  <si>
    <t>HSBC23STL</t>
  </si>
  <si>
    <t>18   SUMP BASIN SLOT LOCKING COVER   (HSBC23STL)</t>
  </si>
  <si>
    <t>642026038317</t>
  </si>
  <si>
    <t>A13002110</t>
  </si>
  <si>
    <t>CAL92250</t>
  </si>
  <si>
    <t>A13007115</t>
  </si>
  <si>
    <t>CAL92751</t>
  </si>
  <si>
    <t>Pump Legend</t>
  </si>
  <si>
    <t>TP - Thermoplastic</t>
  </si>
  <si>
    <t>CI - Cast Iron</t>
  </si>
  <si>
    <t>TS - Tethered Switch</t>
  </si>
  <si>
    <t>VS - Vertical Switch</t>
  </si>
  <si>
    <t>D - Discharge Size</t>
  </si>
  <si>
    <t>PD - Pump Down</t>
  </si>
  <si>
    <t>PU - Pump Up</t>
  </si>
  <si>
    <t>NO - Normally Open</t>
  </si>
  <si>
    <t>NC - Normally Closed</t>
  </si>
  <si>
    <t>CB Supplies Part #</t>
  </si>
  <si>
    <t>Sump &amp; Sewage</t>
  </si>
  <si>
    <t>List Price # A13 - 1-26</t>
  </si>
  <si>
    <t xml:space="preserve">Previous
List Price </t>
  </si>
  <si>
    <t xml:space="preserve">Previous Nets </t>
  </si>
  <si>
    <t>%</t>
  </si>
  <si>
    <t>A13 -1-24</t>
  </si>
  <si>
    <t>Product Category - A13</t>
  </si>
  <si>
    <t>Pricing Effective: June 22, 2026</t>
  </si>
  <si>
    <t>A13205300</t>
  </si>
  <si>
    <t>HPA500S</t>
  </si>
  <si>
    <t>1/2 HP SWG PACK (93501PUMP,18X30BASIN,HUB/COV/CHK) (HPA500S)</t>
  </si>
  <si>
    <t>642026015820</t>
  </si>
  <si>
    <t/>
  </si>
  <si>
    <t>A135181</t>
  </si>
  <si>
    <t>1PC</t>
  </si>
  <si>
    <t>1PC 18 DIA SLOTTED/HARD BASIN PLASTIC COVER   (1PC)</t>
  </si>
  <si>
    <t>642026026772</t>
  </si>
  <si>
    <t>A135182</t>
  </si>
  <si>
    <t>1SC</t>
  </si>
  <si>
    <t>1PC 18 DIAM 2 HOLE/HARD BASIN STEEL COVER   (1SC)</t>
  </si>
  <si>
    <t>642026026789</t>
  </si>
  <si>
    <t>A135183</t>
  </si>
  <si>
    <t>2SC</t>
  </si>
  <si>
    <t>2 PC 18 DIA 2 HOLE/HARD BASIN STEEL COVER   (2SC)</t>
  </si>
  <si>
    <t>642026026796</t>
  </si>
  <si>
    <t>A136401</t>
  </si>
  <si>
    <t>4AF-HUB</t>
  </si>
  <si>
    <t>4 ADAPT-A-FLEX HUB  (4AF-HUB)</t>
  </si>
  <si>
    <t>642026026802</t>
  </si>
  <si>
    <t>A136402</t>
  </si>
  <si>
    <t>4-HUB</t>
  </si>
  <si>
    <t>4 CAST IRON HUB   (4-HUB)</t>
  </si>
  <si>
    <t>642026026819</t>
  </si>
  <si>
    <t>A1370101</t>
  </si>
  <si>
    <t>GF2OW1000</t>
  </si>
  <si>
    <t>10FT. FLOAT SWITCH NO/PLG PD/NO 120/240V  (GF2OW1000)</t>
  </si>
  <si>
    <t>642026082976</t>
  </si>
  <si>
    <t>A1370102</t>
  </si>
  <si>
    <t>GF2OW10F1</t>
  </si>
  <si>
    <t>10FT. FLOAT SWITCH W/PLG PD/NO 120V  (GF2OW10F1)</t>
  </si>
  <si>
    <t>642026082891</t>
  </si>
  <si>
    <t>A1370103</t>
  </si>
  <si>
    <t>GF2OW10F2</t>
  </si>
  <si>
    <t>10FT. FLOAT SWITCH W/PLG PD/NO 240V  (GF2OW10F2)</t>
  </si>
  <si>
    <t>642026082945</t>
  </si>
  <si>
    <t>A1370104</t>
  </si>
  <si>
    <t>GF2CW10F1</t>
  </si>
  <si>
    <t>10FT FLOAT SW W/PLG PU/NC 120V     (GF2CW10F1)</t>
  </si>
  <si>
    <t>642026090711</t>
  </si>
  <si>
    <t>A1370151</t>
  </si>
  <si>
    <t>GF2OW1500</t>
  </si>
  <si>
    <t>15FT. FLOAT SWITCH NO/PLG PD/NO 120/240V  (GF2OW1500)</t>
  </si>
  <si>
    <t>642026082983</t>
  </si>
  <si>
    <t>A1370152</t>
  </si>
  <si>
    <t>GF2OW15F1</t>
  </si>
  <si>
    <t>15FT. FLOAT SWITCH W/PLG PD/NO 120V  (GF2OW15F1)</t>
  </si>
  <si>
    <t>642026082907</t>
  </si>
  <si>
    <t>A1370153</t>
  </si>
  <si>
    <t>GF2OW15F2</t>
  </si>
  <si>
    <t>15FT. FLOAT SWITCH W/PLG PD/NO 240V  (GF2OW15F2)</t>
  </si>
  <si>
    <t>642026082952</t>
  </si>
  <si>
    <t>A1370201</t>
  </si>
  <si>
    <t>GF2OW2000</t>
  </si>
  <si>
    <t>20FT. FLOAT SWITCH NO/PLG PD/NO 120/240V  (GF2OW2000)</t>
  </si>
  <si>
    <t>642026082990</t>
  </si>
  <si>
    <t>A1370202</t>
  </si>
  <si>
    <t>GF2OW20F1</t>
  </si>
  <si>
    <t>20FT. FLOAT SWITCH W/PLG PD/NO 120V  (GF2OW20F1)</t>
  </si>
  <si>
    <t>642026082914</t>
  </si>
  <si>
    <t>A1370203</t>
  </si>
  <si>
    <t>GF2OW20F2</t>
  </si>
  <si>
    <t>20FT. FLOAT SWITCH W/PLG PD/NO 240V  (GF2OW20F2)</t>
  </si>
  <si>
    <t>642026082969</t>
  </si>
  <si>
    <t>A1370301</t>
  </si>
  <si>
    <t>GF2OW3000</t>
  </si>
  <si>
    <t>30FT. FLOAT SWITCH NO/PLG PD/NO 120/240V  (GF2OW3000)</t>
  </si>
  <si>
    <t>642026083003</t>
  </si>
  <si>
    <t>A1370502</t>
  </si>
  <si>
    <t>GF2OW50F1</t>
  </si>
  <si>
    <t>50FT. FLOAT SWITCH W/PLG PD/NO 120V  (GF2OW50F1)</t>
  </si>
  <si>
    <t>642026082938</t>
  </si>
  <si>
    <t>A1371101</t>
  </si>
  <si>
    <t>GW2CW1000</t>
  </si>
  <si>
    <t>10FT. FLOAT SWITCH 10F NO/PLG PU/NC 120/240V  (GW2CW1000)</t>
  </si>
  <si>
    <t>642026083102</t>
  </si>
  <si>
    <t>A1371102</t>
  </si>
  <si>
    <t>GW2CW10F1</t>
  </si>
  <si>
    <t>10FT. FLOAT SWITCH W/PLG PU/NC 120V  (GW2CW10F1)</t>
  </si>
  <si>
    <t>642026083027</t>
  </si>
  <si>
    <t>A1371103</t>
  </si>
  <si>
    <t>GW2CW10F2</t>
  </si>
  <si>
    <t>10FT. FLOAT SWITCH W/PLG PU/NC 240V  (GW2CW10F2)</t>
  </si>
  <si>
    <t>642026083072</t>
  </si>
  <si>
    <t>A1371151</t>
  </si>
  <si>
    <t>GW2CW1500</t>
  </si>
  <si>
    <t>15FT. FLOAT SWITCH 15F NO/PLG PU/NC 120/240V  (GW2CW1500)</t>
  </si>
  <si>
    <t>642026083119</t>
  </si>
  <si>
    <t>A1371152</t>
  </si>
  <si>
    <t>GW2CW15F1</t>
  </si>
  <si>
    <t>15FT. FLOAT SWITCH W/PLG PU/NC 120V  (GW2CW15F1)</t>
  </si>
  <si>
    <t>642026083034</t>
  </si>
  <si>
    <t>A1371153</t>
  </si>
  <si>
    <t>GW2CW15F2</t>
  </si>
  <si>
    <t>15FT. FLOAT SWITCH W/PLG PU/NC 240V  (GW2CW15F2)</t>
  </si>
  <si>
    <t>642026083089</t>
  </si>
  <si>
    <t>A1371201</t>
  </si>
  <si>
    <t>GW2CW2000</t>
  </si>
  <si>
    <t>20FT. FLOAT SWITCH 20F NO/PLG PU/NC 120/240V  (GW2CW2000)</t>
  </si>
  <si>
    <t>642026083126</t>
  </si>
  <si>
    <t>A1371202</t>
  </si>
  <si>
    <t>GW2CW20F1</t>
  </si>
  <si>
    <t>20FT. FLOAT SWITCH W/PLG PU/NC 120V  (GW2CW20F1)</t>
  </si>
  <si>
    <t>642026083041</t>
  </si>
  <si>
    <t>A1371203</t>
  </si>
  <si>
    <t>GW2CW20F2</t>
  </si>
  <si>
    <t>20FT. FLOAT SWITCH W/PLG PU/NC 240V  (GW2CW20F2)</t>
  </si>
  <si>
    <t>642026083096</t>
  </si>
  <si>
    <t>A1371301</t>
  </si>
  <si>
    <t>GW2CW3000</t>
  </si>
  <si>
    <t>30FT. FLOAT SWITCH 30F NO/PLG PU/NC 120/240V  (GW2CW3000)</t>
  </si>
  <si>
    <t>642026083133</t>
  </si>
  <si>
    <t>A1371302</t>
  </si>
  <si>
    <t>GW2CW30F1</t>
  </si>
  <si>
    <t>30FT. FLOAT SWITCH W/PLG PU/NC 120V  (GW2CW30F1)</t>
  </si>
  <si>
    <t>642026083058</t>
  </si>
  <si>
    <t>A1371501</t>
  </si>
  <si>
    <t>GW2CW5000</t>
  </si>
  <si>
    <t>50FT. FLOAT SWITCH 50F NO/PLG PU/NC 120/240V  (GW2CW5000)</t>
  </si>
  <si>
    <t>642026083140</t>
  </si>
  <si>
    <t>A1371502</t>
  </si>
  <si>
    <t>GW2CW50F1</t>
  </si>
  <si>
    <t>50FT. FLOAT SWITCH W/PLG PU/NC 120V  (GW2CW50F1)</t>
  </si>
  <si>
    <t>642026083065</t>
  </si>
  <si>
    <t>A138001</t>
  </si>
  <si>
    <t>LTS33</t>
  </si>
  <si>
    <t>LAUNDRY TRAY SYSTEM(PUMP,BASIN,COVER,CHK, NIPPLE)  (LTS33)</t>
  </si>
  <si>
    <t>642026015141</t>
  </si>
  <si>
    <t>A138011</t>
  </si>
  <si>
    <t>LTSB</t>
  </si>
  <si>
    <t>BASIN FOR LAUNDRY TRAYONLY  (LTSB)</t>
  </si>
  <si>
    <t>642026026970</t>
  </si>
  <si>
    <t>A138101</t>
  </si>
  <si>
    <t>HWA115-10</t>
  </si>
  <si>
    <t>10FT FLT CRD HI WATER ALARM  115V   (HWA115-10)</t>
  </si>
  <si>
    <t>642026030670</t>
  </si>
  <si>
    <t>A138122</t>
  </si>
  <si>
    <t>SPDH125-300</t>
  </si>
  <si>
    <t>11/4 300 FT - SUMP PUMP DISCHARGE HOSE   (SPDH125-300)</t>
  </si>
  <si>
    <t>642026061094</t>
  </si>
  <si>
    <t>A138123</t>
  </si>
  <si>
    <t>SPDH125-256</t>
  </si>
  <si>
    <t>11/4 256 FT - SUMP PUMP DISCHARGE HOSE   (SPDH125-256)</t>
  </si>
  <si>
    <t>642026119504</t>
  </si>
  <si>
    <t>A138152</t>
  </si>
  <si>
    <t>SPDH150-152</t>
  </si>
  <si>
    <t>11/2   152 FT SUMP PUMP DISCHARGE HOSE  (SPDH150-152)</t>
  </si>
  <si>
    <t>642026119498</t>
  </si>
  <si>
    <t>A138181</t>
  </si>
  <si>
    <t>HSB1822</t>
  </si>
  <si>
    <t>18X22 SUMP BASIN W/POLY COVER    (HSB1822)</t>
  </si>
  <si>
    <t>642026026840</t>
  </si>
  <si>
    <t>A138182</t>
  </si>
  <si>
    <t>HSB18221SC</t>
  </si>
  <si>
    <t>18X22 SUMP BASIN W/STEEL COVER    (HSB18221SC)</t>
  </si>
  <si>
    <t>642026026857</t>
  </si>
  <si>
    <t>A138184</t>
  </si>
  <si>
    <t>HSB1822LC</t>
  </si>
  <si>
    <t>18X22 SUMP BASIN NO COVER SUMP BASIN   (HSB1822LC)</t>
  </si>
  <si>
    <t>642026026864</t>
  </si>
  <si>
    <t>A138194</t>
  </si>
  <si>
    <t>HSBC23RSL</t>
  </si>
  <si>
    <t>18         RADON SUMP COVER FOR 18X24 BASIN   (HSBC23RSL)</t>
  </si>
  <si>
    <t>642026111492</t>
  </si>
  <si>
    <t>A138196</t>
  </si>
  <si>
    <t>HSBC23STLSOLID</t>
  </si>
  <si>
    <t>18X24 CORR SUMP BASIN COVER SO   (HSBC23STLSOLID)</t>
  </si>
  <si>
    <t>642026078849</t>
  </si>
  <si>
    <t>A139301</t>
  </si>
  <si>
    <t>HSB1830</t>
  </si>
  <si>
    <t>18X30 HUB SEWGE BASIN W/STEEL COVER   (HSB1830)</t>
  </si>
  <si>
    <t>642026026888</t>
  </si>
  <si>
    <t>A139321</t>
  </si>
  <si>
    <t>HSB18302SC</t>
  </si>
  <si>
    <t>18X30 HUB SEWAGE BASIN W/2 PC STEEL COVER   (HSB18302SC)</t>
  </si>
  <si>
    <t>642026026895</t>
  </si>
  <si>
    <t>A139331</t>
  </si>
  <si>
    <t>HSB1830KIT</t>
  </si>
  <si>
    <t>18X30 TAPE, NUTS, BOLTS BASIN KIT   (HSB1830KIT)</t>
  </si>
  <si>
    <t>642026026901</t>
  </si>
  <si>
    <t>A139341</t>
  </si>
  <si>
    <t>HSB1830LC</t>
  </si>
  <si>
    <t>18X30 SEWAGE BASIN NO COVER    (HSB1830LC)</t>
  </si>
  <si>
    <t>642026026918</t>
  </si>
  <si>
    <t>A139351</t>
  </si>
  <si>
    <t>HSB1830NH</t>
  </si>
  <si>
    <t>18X30  SEWGE BASN W/STEEL COVER NO HOLE   (HSB1830NH)</t>
  </si>
  <si>
    <t>642026026925</t>
  </si>
  <si>
    <t>A139361</t>
  </si>
  <si>
    <t>HSB1830NHLC</t>
  </si>
  <si>
    <t>18X30 NO HOLE SEWGE BASN NO COV   (HSB1830NHLC)</t>
  </si>
  <si>
    <t>642026067515</t>
  </si>
  <si>
    <t>A139371</t>
  </si>
  <si>
    <t>HSB2424</t>
  </si>
  <si>
    <t>24X24 HUB SEWAGE BASIN W/STEEL COVER  (HSB2424)</t>
  </si>
  <si>
    <t>642026026932</t>
  </si>
  <si>
    <t>A139381</t>
  </si>
  <si>
    <t>HSB2436</t>
  </si>
  <si>
    <t>24X36 HUB SEWAGE BASIN W/STEEL COVER  (HSB2436)</t>
  </si>
  <si>
    <t>642026026949</t>
  </si>
  <si>
    <t>A139391</t>
  </si>
  <si>
    <t>HSB2436NH</t>
  </si>
  <si>
    <t>24X36 NO HOLE SEWAGE BASIN W/STEEL COVER   (HSB2436NH)</t>
  </si>
  <si>
    <t>642026026956</t>
  </si>
  <si>
    <t>A139411</t>
  </si>
  <si>
    <t>HSB3036D</t>
  </si>
  <si>
    <t>30X36 SEWAGE BASIN W/DUPLEX STEEL COVER   (HSB3036D)</t>
  </si>
  <si>
    <t>642026026963</t>
  </si>
  <si>
    <t>1/4 HP SUMP, TS, TP 1-1/4 OR 1-1/2 TD 10 FT CORD(CAL92250)</t>
  </si>
  <si>
    <t>3/4 HP SUMP, CI,VS, 10 FT CORD     (CAL92751)</t>
  </si>
  <si>
    <t>A13101101</t>
  </si>
  <si>
    <t>CAL91025A</t>
  </si>
  <si>
    <t>1/5 HP UTILITY PUMP ++ WITH KIT ++    (CAL91025A)</t>
  </si>
  <si>
    <t>A13102200</t>
  </si>
  <si>
    <t>CAL91250A</t>
  </si>
  <si>
    <t>1/4 HP UTILITY PUMP ++ WITH KIT  ++    (CAL91250A)</t>
  </si>
  <si>
    <t>A13103100</t>
  </si>
  <si>
    <t>CAL91330/PAN91330</t>
  </si>
  <si>
    <t>1/3 HP UTILITY PUMP THERMOPLASTIC       (CAL91330/PAN91330)</t>
  </si>
  <si>
    <t>A13199006</t>
  </si>
  <si>
    <t>11/4X3/4  GARDEN HOSE ADAPTER    (99006)</t>
  </si>
  <si>
    <t>A13205200</t>
  </si>
  <si>
    <t>CAL93507</t>
  </si>
  <si>
    <t>1/2 HP SWG TS CI 2 SD PUMP 2SOLIDS, 25CORD(CAL93507)</t>
  </si>
  <si>
    <t>A138192</t>
  </si>
  <si>
    <t>HSBB2300STL30</t>
  </si>
  <si>
    <t>18X30  CORR SUMP BASINNO COVER (HSBB1830PL)  (HSBB2300STL30)</t>
  </si>
  <si>
    <t>642026099066</t>
  </si>
  <si>
    <t>A13995</t>
  </si>
  <si>
    <t>CAL92342</t>
  </si>
  <si>
    <t>1/3 HP SUMP VS TP,  1-1/4 OR 1-1/2 TD, 10 CORD(CAL92342)</t>
  </si>
  <si>
    <t>A13996</t>
  </si>
  <si>
    <t>COUPLING FOR UTILITY PUMP KIT 025A &amp; 250A(99007)</t>
  </si>
  <si>
    <t>A13998</t>
  </si>
  <si>
    <t>E3-2400</t>
  </si>
  <si>
    <t>18X30 STRUCT. FOAM TOPP BAS E324EC18WF(SOL.COVER) (E3-2400)</t>
  </si>
  <si>
    <t>A13999</t>
  </si>
  <si>
    <t>E2-2200</t>
  </si>
  <si>
    <t>18X22 TOPP BASIN/LID E222EC18WSF (SOL. COVER) (E2-2200)</t>
  </si>
  <si>
    <t>ADDED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</si>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</sst>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.0000"/>
    <numFmt numFmtId="166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2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7" fillId="0" borderId="0" xfId="0" applyFont="1"/>
    <xf numFmtId="44" fontId="7" fillId="0" borderId="0" xfId="3" applyFont="1"/>
    <xf numFmtId="0" fontId="7" fillId="0" borderId="0" xfId="0" applyFont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right"/>
    </xf>
    <xf numFmtId="164" fontId="10" fillId="0" borderId="4" xfId="3" applyNumberFormat="1" applyFont="1" applyFill="1" applyBorder="1" applyAlignment="1">
      <alignment horizontal="center"/>
    </xf>
    <xf numFmtId="44" fontId="11" fillId="0" borderId="1" xfId="3" applyFont="1" applyFill="1" applyBorder="1"/>
    <xf numFmtId="164" fontId="13" fillId="3" borderId="4" xfId="3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2" fillId="0" borderId="0" xfId="0" applyFont="1" applyAlignment="1">
      <alignment horizontal="right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0" fillId="6" borderId="14" xfId="0" applyNumberFormat="1" applyFill="1" applyBorder="1" applyAlignment="1">
      <alignment horizontal="center"/>
    </xf>
    <xf numFmtId="0" fontId="0" fillId="6" borderId="15" xfId="0" applyFill="1" applyBorder="1" applyAlignment="1">
      <alignment horizontal="left"/>
    </xf>
    <xf numFmtId="0" fontId="15" fillId="0" borderId="0" xfId="4" applyFont="1" applyBorder="1" applyAlignment="1"/>
    <xf numFmtId="0" fontId="15" fillId="0" borderId="0" xfId="4" applyFont="1" applyBorder="1" applyAlignment="1">
      <alignment horizontal="center"/>
    </xf>
    <xf numFmtId="0" fontId="0" fillId="0" borderId="16" xfId="0" applyBorder="1"/>
    <xf numFmtId="2" fontId="0" fillId="3" borderId="17" xfId="0" applyNumberFormat="1" applyFill="1" applyBorder="1" applyAlignment="1">
      <alignment horizontal="center"/>
    </xf>
    <xf numFmtId="0" fontId="16" fillId="3" borderId="17" xfId="0" applyFont="1" applyFill="1" applyBorder="1" applyAlignment="1">
      <alignment horizontal="left" wrapText="1"/>
    </xf>
    <xf numFmtId="0" fontId="6" fillId="0" borderId="0" xfId="4" applyBorder="1" applyAlignment="1"/>
    <xf numFmtId="0" fontId="6" fillId="0" borderId="0" xfId="4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14" fillId="3" borderId="1" xfId="0" quotePrefix="1" applyFont="1" applyFill="1" applyBorder="1" applyAlignment="1">
      <alignment horizontal="center"/>
    </xf>
    <xf numFmtId="0" fontId="14" fillId="3" borderId="5" xfId="0" applyFont="1" applyFill="1" applyBorder="1"/>
    <xf numFmtId="44" fontId="14" fillId="3" borderId="1" xfId="3" applyFont="1" applyFill="1" applyBorder="1"/>
    <xf numFmtId="0" fontId="2" fillId="0" borderId="18" xfId="0" applyFont="1" applyBorder="1" applyAlignment="1">
      <alignment horizontal="right" vertical="center"/>
    </xf>
    <xf numFmtId="0" fontId="11" fillId="0" borderId="5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quotePrefix="1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17" fillId="0" borderId="19" xfId="0" applyFont="1" applyBorder="1" applyAlignment="1">
      <alignment horizontal="right" vertical="top"/>
    </xf>
    <xf numFmtId="0" fontId="12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8" fillId="7" borderId="22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166" fontId="19" fillId="8" borderId="25" xfId="0" applyNumberFormat="1" applyFont="1" applyFill="1" applyBorder="1" applyAlignment="1">
      <alignment vertical="center"/>
    </xf>
    <xf numFmtId="164" fontId="19" fillId="8" borderId="26" xfId="3" applyNumberFormat="1" applyFont="1" applyFill="1" applyBorder="1" applyAlignment="1">
      <alignment horizontal="center" vertical="center"/>
    </xf>
    <xf numFmtId="9" fontId="19" fillId="8" borderId="27" xfId="5" applyFont="1" applyFill="1" applyBorder="1" applyAlignment="1">
      <alignment horizontal="center" vertical="center"/>
    </xf>
    <xf numFmtId="166" fontId="19" fillId="8" borderId="7" xfId="0" applyNumberFormat="1" applyFont="1" applyFill="1" applyBorder="1" applyAlignment="1">
      <alignment vertical="center"/>
    </xf>
    <xf numFmtId="164" fontId="19" fillId="8" borderId="9" xfId="3" applyNumberFormat="1" applyFont="1" applyFill="1" applyBorder="1" applyAlignment="1">
      <alignment horizontal="center" vertical="center"/>
    </xf>
    <xf numFmtId="9" fontId="19" fillId="8" borderId="6" xfId="5" applyFont="1" applyFill="1" applyBorder="1" applyAlignment="1">
      <alignment horizontal="center" vertical="center"/>
    </xf>
    <xf numFmtId="166" fontId="19" fillId="8" borderId="28" xfId="0" applyNumberFormat="1" applyFont="1" applyFill="1" applyBorder="1" applyAlignment="1">
      <alignment vertical="center"/>
    </xf>
    <xf numFmtId="164" fontId="19" fillId="8" borderId="29" xfId="3" applyNumberFormat="1" applyFont="1" applyFill="1" applyBorder="1" applyAlignment="1">
      <alignment horizontal="center" vertical="center"/>
    </xf>
    <xf numFmtId="9" fontId="19" fillId="8" borderId="30" xfId="5" applyFont="1" applyFill="1" applyBorder="1" applyAlignment="1">
      <alignment horizontal="center" vertical="center"/>
    </xf>
    <xf numFmtId="0" fontId="14" fillId="3" borderId="7" xfId="0" applyFont="1" applyFill="1" applyBorder="1"/>
    <xf numFmtId="0" fontId="14" fillId="3" borderId="9" xfId="0" applyFont="1" applyFill="1" applyBorder="1" applyAlignment="1">
      <alignment horizontal="center"/>
    </xf>
    <xf numFmtId="0" fontId="14" fillId="3" borderId="9" xfId="0" applyFont="1" applyFill="1" applyBorder="1"/>
    <xf numFmtId="44" fontId="14" fillId="3" borderId="9" xfId="3" applyFont="1" applyFill="1" applyBorder="1"/>
    <xf numFmtId="164" fontId="13" fillId="3" borderId="6" xfId="3" applyNumberFormat="1" applyFont="1" applyFill="1" applyBorder="1" applyAlignment="1">
      <alignment horizontal="center"/>
    </xf>
    <xf numFmtId="0" fontId="14" fillId="3" borderId="3" xfId="0" applyFont="1" applyFill="1" applyBorder="1"/>
    <xf numFmtId="0" fontId="14" fillId="3" borderId="8" xfId="0" applyFont="1" applyFill="1" applyBorder="1" applyAlignment="1">
      <alignment horizontal="center"/>
    </xf>
    <xf numFmtId="0" fontId="14" fillId="3" borderId="8" xfId="0" applyFont="1" applyFill="1" applyBorder="1"/>
    <xf numFmtId="44" fontId="14" fillId="3" borderId="8" xfId="3" applyFont="1" applyFill="1" applyBorder="1"/>
    <xf numFmtId="164" fontId="13" fillId="3" borderId="2" xfId="3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</cellXfs>
  <cellStyles count="6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123825</xdr:rowOff>
    </xdr:from>
    <xdr:to>
      <xdr:col>2</xdr:col>
      <xdr:colOff>230505</xdr:colOff>
      <xdr:row>7</xdr:row>
      <xdr:rowOff>129544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2B1CA3-91C4-4159-A29D-9BC3FC28F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4850"/>
          <a:ext cx="1135380" cy="762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BC95-0340-4881-B85C-F69D2C73B64C}">
  <sheetPr>
    <pageSetUpPr fitToPage="1"/>
  </sheetPr>
  <dimension ref="A1:L109"/>
  <sheetViews>
    <sheetView showGridLines="0" tabSelected="1" zoomScaleNormal="100" workbookViewId="0"/>
  </sheetViews>
  <sheetFormatPr defaultColWidth="9.140625" defaultRowHeight="12.75" x14ac:dyDescent="0.2"/>
  <cols>
    <col min="1" max="1" width="10.42578125" style="2" customWidth="1"/>
    <col min="2" max="2" width="17.28515625" style="2" customWidth="1"/>
    <col min="3" max="3" width="18.28515625" style="2" bestFit="1" customWidth="1"/>
    <col min="4" max="4" width="56.140625" style="2" customWidth="1"/>
    <col min="5" max="5" width="17.42578125" style="4" customWidth="1"/>
    <col min="6" max="6" width="12.5703125" style="2" customWidth="1"/>
    <col min="7" max="7" width="13.5703125" style="2" customWidth="1"/>
    <col min="8" max="8" width="13.5703125" style="3" customWidth="1"/>
    <col min="9" max="9" width="9.140625" style="2"/>
    <col min="10" max="10" width="10" style="2" bestFit="1" customWidth="1"/>
    <col min="11" max="11" width="12" style="2" bestFit="1" customWidth="1"/>
    <col min="12" max="16384" width="9.140625" style="2"/>
  </cols>
  <sheetData>
    <row r="1" spans="1:12" customFormat="1" ht="15" x14ac:dyDescent="0.25">
      <c r="C1" s="26"/>
      <c r="E1" s="26"/>
      <c r="G1" s="26"/>
    </row>
    <row r="2" spans="1:12" customFormat="1" ht="15.75" thickBot="1" x14ac:dyDescent="0.3">
      <c r="C2" s="26"/>
      <c r="E2" s="26"/>
      <c r="G2" s="26"/>
    </row>
    <row r="3" spans="1:12" customFormat="1" ht="16.350000000000001" customHeight="1" x14ac:dyDescent="0.25">
      <c r="B3" s="29"/>
      <c r="C3" s="28"/>
      <c r="D3" s="38"/>
      <c r="E3" s="38"/>
      <c r="F3" s="38"/>
      <c r="G3" s="38"/>
      <c r="H3" s="40" t="s">
        <v>115</v>
      </c>
    </row>
    <row r="4" spans="1:12" customFormat="1" ht="15" customHeight="1" x14ac:dyDescent="0.25">
      <c r="B4" s="21"/>
      <c r="C4" s="26"/>
      <c r="D4" s="1"/>
      <c r="E4" s="27"/>
      <c r="F4" s="1"/>
      <c r="G4" s="39"/>
      <c r="H4" s="33" t="s">
        <v>116</v>
      </c>
    </row>
    <row r="5" spans="1:12" customFormat="1" ht="15" customHeight="1" x14ac:dyDescent="0.25">
      <c r="B5" s="21"/>
      <c r="C5" s="26"/>
      <c r="D5" s="1"/>
      <c r="E5" s="27"/>
      <c r="F5" s="1"/>
      <c r="G5" s="39"/>
      <c r="H5" s="33" t="s">
        <v>121</v>
      </c>
    </row>
    <row r="6" spans="1:12" customFormat="1" ht="15" customHeight="1" x14ac:dyDescent="0.25">
      <c r="B6" s="21"/>
      <c r="C6" s="26"/>
      <c r="D6" s="1"/>
      <c r="E6" s="27"/>
      <c r="F6" s="39"/>
      <c r="G6" s="39"/>
      <c r="H6" s="33" t="s">
        <v>122</v>
      </c>
    </row>
    <row r="7" spans="1:12" customFormat="1" ht="15" customHeight="1" thickBot="1" x14ac:dyDescent="0.3">
      <c r="B7" s="21"/>
      <c r="C7" s="26"/>
      <c r="D7" s="1"/>
      <c r="E7" s="27"/>
      <c r="F7" s="39"/>
      <c r="G7" s="39"/>
      <c r="H7" s="33"/>
    </row>
    <row r="8" spans="1:12" customFormat="1" ht="29.85" customHeight="1" thickBot="1" x14ac:dyDescent="0.3">
      <c r="B8" s="21"/>
      <c r="C8" s="26"/>
      <c r="D8" s="24"/>
      <c r="E8" s="25"/>
      <c r="F8" s="24"/>
      <c r="G8" s="23" t="s">
        <v>0</v>
      </c>
      <c r="H8" s="22">
        <v>0</v>
      </c>
    </row>
    <row r="9" spans="1:12" customFormat="1" ht="15" customHeight="1" thickBot="1" x14ac:dyDescent="0.3">
      <c r="B9" s="21"/>
      <c r="C9" s="19"/>
      <c r="D9" s="19"/>
      <c r="E9" s="20"/>
      <c r="F9" s="19"/>
      <c r="G9" s="18" t="s">
        <v>1</v>
      </c>
      <c r="H9" s="17">
        <f>(100-H8)/100</f>
        <v>1</v>
      </c>
      <c r="J9" s="41" t="s">
        <v>120</v>
      </c>
      <c r="K9" s="42"/>
      <c r="L9" s="41"/>
    </row>
    <row r="10" spans="1:12" ht="30" customHeight="1" thickBot="1" x14ac:dyDescent="0.25">
      <c r="A10" s="16"/>
      <c r="B10" s="15" t="s">
        <v>114</v>
      </c>
      <c r="C10" s="5" t="s">
        <v>2</v>
      </c>
      <c r="D10" s="5" t="s">
        <v>3</v>
      </c>
      <c r="E10" s="5" t="s">
        <v>4</v>
      </c>
      <c r="F10" s="5" t="s">
        <v>5</v>
      </c>
      <c r="G10" s="14" t="s">
        <v>6</v>
      </c>
      <c r="H10" s="13" t="s">
        <v>7</v>
      </c>
      <c r="J10" s="43" t="s">
        <v>117</v>
      </c>
      <c r="K10" s="44" t="s">
        <v>118</v>
      </c>
      <c r="L10" s="45" t="s">
        <v>119</v>
      </c>
    </row>
    <row r="11" spans="1:12" x14ac:dyDescent="0.2">
      <c r="A11" s="6" t="s">
        <v>363</v>
      </c>
      <c r="B11" s="55" t="s">
        <v>100</v>
      </c>
      <c r="C11" s="56" t="s">
        <v>101</v>
      </c>
      <c r="D11" s="57" t="s">
        <v>332</v>
      </c>
      <c r="E11" s="56"/>
      <c r="F11" s="56" t="s">
        <v>127</v>
      </c>
      <c r="G11" s="58">
        <v>695.99912901469781</v>
      </c>
      <c r="H11" s="59">
        <f t="shared" ref="H11:H42" si="0">G11*$H$9</f>
        <v>695.99912901469781</v>
      </c>
      <c r="J11" s="49" t="s">
        <v>364</v>
      </c>
      <c r="K11" s="50" t="str">
        <f t="shared" ref="K11:K42" si="1">IFERROR($H$9*J11,"-")</f>
        <v>-</v>
      </c>
      <c r="L11" s="51" t="str">
        <f t="shared" ref="L11:L42" si="2">IFERROR((H11-K11)/K11,"-")</f>
        <v>-</v>
      </c>
    </row>
    <row r="12" spans="1:12" x14ac:dyDescent="0.2">
      <c r="A12" s="6"/>
      <c r="B12" s="34" t="s">
        <v>8</v>
      </c>
      <c r="C12" s="35" t="s">
        <v>9</v>
      </c>
      <c r="D12" s="36" t="s">
        <v>10</v>
      </c>
      <c r="E12" s="35" t="s">
        <v>11</v>
      </c>
      <c r="F12" s="35">
        <v>1</v>
      </c>
      <c r="G12" s="8">
        <v>522.23</v>
      </c>
      <c r="H12" s="7">
        <f t="shared" si="0"/>
        <v>522.23</v>
      </c>
      <c r="J12" s="46">
        <v>522.23</v>
      </c>
      <c r="K12" s="47">
        <f t="shared" si="1"/>
        <v>522.23</v>
      </c>
      <c r="L12" s="48">
        <f t="shared" si="2"/>
        <v>0</v>
      </c>
    </row>
    <row r="13" spans="1:12" x14ac:dyDescent="0.2">
      <c r="A13" s="6"/>
      <c r="B13" s="34" t="s">
        <v>12</v>
      </c>
      <c r="C13" s="35" t="s">
        <v>13</v>
      </c>
      <c r="D13" s="36" t="s">
        <v>14</v>
      </c>
      <c r="E13" s="35" t="s">
        <v>15</v>
      </c>
      <c r="F13" s="35">
        <v>1</v>
      </c>
      <c r="G13" s="8">
        <v>594.57000000000005</v>
      </c>
      <c r="H13" s="7">
        <f t="shared" si="0"/>
        <v>594.57000000000005</v>
      </c>
      <c r="J13" s="46">
        <v>594.57000000000005</v>
      </c>
      <c r="K13" s="47">
        <f t="shared" si="1"/>
        <v>594.57000000000005</v>
      </c>
      <c r="L13" s="48">
        <f t="shared" si="2"/>
        <v>0</v>
      </c>
    </row>
    <row r="14" spans="1:12" x14ac:dyDescent="0.2">
      <c r="A14" s="6"/>
      <c r="B14" s="34" t="s">
        <v>16</v>
      </c>
      <c r="C14" s="35" t="s">
        <v>17</v>
      </c>
      <c r="D14" s="36" t="s">
        <v>18</v>
      </c>
      <c r="E14" s="35" t="s">
        <v>19</v>
      </c>
      <c r="F14" s="35">
        <v>1</v>
      </c>
      <c r="G14" s="32">
        <v>669.6776773725278</v>
      </c>
      <c r="H14" s="7">
        <f t="shared" si="0"/>
        <v>669.6776773725278</v>
      </c>
      <c r="J14" s="46">
        <v>594.74</v>
      </c>
      <c r="K14" s="47">
        <f t="shared" si="1"/>
        <v>594.74</v>
      </c>
      <c r="L14" s="48">
        <f t="shared" si="2"/>
        <v>0.12600073540123044</v>
      </c>
    </row>
    <row r="15" spans="1:12" x14ac:dyDescent="0.2">
      <c r="A15" s="6"/>
      <c r="B15" s="34" t="s">
        <v>20</v>
      </c>
      <c r="C15" s="35" t="s">
        <v>21</v>
      </c>
      <c r="D15" s="36" t="s">
        <v>22</v>
      </c>
      <c r="E15" s="35" t="s">
        <v>23</v>
      </c>
      <c r="F15" s="35">
        <v>1</v>
      </c>
      <c r="G15" s="8">
        <v>645.87</v>
      </c>
      <c r="H15" s="7">
        <f t="shared" si="0"/>
        <v>645.87</v>
      </c>
      <c r="J15" s="46">
        <v>645.87</v>
      </c>
      <c r="K15" s="47">
        <f t="shared" si="1"/>
        <v>645.87</v>
      </c>
      <c r="L15" s="48">
        <f t="shared" si="2"/>
        <v>0</v>
      </c>
    </row>
    <row r="16" spans="1:12" x14ac:dyDescent="0.2">
      <c r="A16" s="6"/>
      <c r="B16" s="34" t="s">
        <v>24</v>
      </c>
      <c r="C16" s="35" t="s">
        <v>25</v>
      </c>
      <c r="D16" s="36" t="s">
        <v>26</v>
      </c>
      <c r="E16" s="35" t="s">
        <v>27</v>
      </c>
      <c r="F16" s="35">
        <v>1</v>
      </c>
      <c r="G16" s="8">
        <v>786.22</v>
      </c>
      <c r="H16" s="7">
        <f t="shared" si="0"/>
        <v>786.22</v>
      </c>
      <c r="J16" s="46">
        <v>786.22</v>
      </c>
      <c r="K16" s="47">
        <f t="shared" si="1"/>
        <v>786.22</v>
      </c>
      <c r="L16" s="48">
        <f t="shared" si="2"/>
        <v>0</v>
      </c>
    </row>
    <row r="17" spans="1:12" x14ac:dyDescent="0.2">
      <c r="A17" s="6"/>
      <c r="B17" s="34" t="s">
        <v>28</v>
      </c>
      <c r="C17" s="35" t="s">
        <v>29</v>
      </c>
      <c r="D17" s="36" t="s">
        <v>30</v>
      </c>
      <c r="E17" s="35" t="s">
        <v>31</v>
      </c>
      <c r="F17" s="35">
        <v>1</v>
      </c>
      <c r="G17" s="8">
        <v>794.91</v>
      </c>
      <c r="H17" s="7">
        <f t="shared" si="0"/>
        <v>794.91</v>
      </c>
      <c r="J17" s="46">
        <v>794.91</v>
      </c>
      <c r="K17" s="47">
        <f t="shared" si="1"/>
        <v>794.91</v>
      </c>
      <c r="L17" s="48">
        <f t="shared" si="2"/>
        <v>0</v>
      </c>
    </row>
    <row r="18" spans="1:12" x14ac:dyDescent="0.2">
      <c r="A18" s="6" t="s">
        <v>363</v>
      </c>
      <c r="B18" s="31" t="s">
        <v>102</v>
      </c>
      <c r="C18" s="10" t="s">
        <v>103</v>
      </c>
      <c r="D18" s="11" t="s">
        <v>333</v>
      </c>
      <c r="E18" s="10"/>
      <c r="F18" s="10" t="s">
        <v>127</v>
      </c>
      <c r="G18" s="32">
        <v>1344.430266739249</v>
      </c>
      <c r="H18" s="9">
        <f t="shared" si="0"/>
        <v>1344.430266739249</v>
      </c>
      <c r="J18" s="46" t="s">
        <v>364</v>
      </c>
      <c r="K18" s="47" t="str">
        <f t="shared" si="1"/>
        <v>-</v>
      </c>
      <c r="L18" s="48" t="str">
        <f t="shared" si="2"/>
        <v>-</v>
      </c>
    </row>
    <row r="19" spans="1:12" x14ac:dyDescent="0.2">
      <c r="A19" s="6"/>
      <c r="B19" s="34" t="s">
        <v>32</v>
      </c>
      <c r="C19" s="35" t="s">
        <v>33</v>
      </c>
      <c r="D19" s="36" t="s">
        <v>34</v>
      </c>
      <c r="E19" s="35" t="s">
        <v>35</v>
      </c>
      <c r="F19" s="35">
        <v>1</v>
      </c>
      <c r="G19" s="32">
        <v>376.18594084558163</v>
      </c>
      <c r="H19" s="7">
        <f t="shared" si="0"/>
        <v>376.18594084558163</v>
      </c>
      <c r="J19" s="46">
        <v>334.09</v>
      </c>
      <c r="K19" s="47">
        <f t="shared" si="1"/>
        <v>334.09</v>
      </c>
      <c r="L19" s="48">
        <f t="shared" si="2"/>
        <v>0.1260017984542538</v>
      </c>
    </row>
    <row r="20" spans="1:12" x14ac:dyDescent="0.2">
      <c r="A20" s="6" t="s">
        <v>363</v>
      </c>
      <c r="B20" s="31" t="s">
        <v>334</v>
      </c>
      <c r="C20" s="10" t="s">
        <v>335</v>
      </c>
      <c r="D20" s="11" t="s">
        <v>336</v>
      </c>
      <c r="E20" s="10"/>
      <c r="F20" s="10" t="s">
        <v>127</v>
      </c>
      <c r="G20" s="32">
        <v>504.59081836327351</v>
      </c>
      <c r="H20" s="9">
        <f t="shared" si="0"/>
        <v>504.59081836327351</v>
      </c>
      <c r="J20" s="46" t="s">
        <v>364</v>
      </c>
      <c r="K20" s="47" t="str">
        <f t="shared" si="1"/>
        <v>-</v>
      </c>
      <c r="L20" s="48" t="str">
        <f t="shared" si="2"/>
        <v>-</v>
      </c>
    </row>
    <row r="21" spans="1:12" x14ac:dyDescent="0.2">
      <c r="A21" s="6"/>
      <c r="B21" s="34" t="s">
        <v>36</v>
      </c>
      <c r="C21" s="35" t="s">
        <v>37</v>
      </c>
      <c r="D21" s="36" t="s">
        <v>38</v>
      </c>
      <c r="E21" s="35" t="s">
        <v>39</v>
      </c>
      <c r="F21" s="35">
        <v>1</v>
      </c>
      <c r="G21" s="8">
        <v>403.34</v>
      </c>
      <c r="H21" s="7">
        <f t="shared" si="0"/>
        <v>403.34</v>
      </c>
      <c r="J21" s="46">
        <v>403.34</v>
      </c>
      <c r="K21" s="47">
        <f t="shared" si="1"/>
        <v>403.34</v>
      </c>
      <c r="L21" s="48">
        <f t="shared" si="2"/>
        <v>0</v>
      </c>
    </row>
    <row r="22" spans="1:12" x14ac:dyDescent="0.2">
      <c r="A22" s="6"/>
      <c r="B22" s="34" t="s">
        <v>40</v>
      </c>
      <c r="C22" s="35" t="s">
        <v>41</v>
      </c>
      <c r="D22" s="36" t="s">
        <v>42</v>
      </c>
      <c r="E22" s="35" t="s">
        <v>43</v>
      </c>
      <c r="F22" s="35">
        <v>1</v>
      </c>
      <c r="G22" s="8">
        <v>444.2</v>
      </c>
      <c r="H22" s="7">
        <f t="shared" si="0"/>
        <v>444.2</v>
      </c>
      <c r="J22" s="46">
        <v>444.2</v>
      </c>
      <c r="K22" s="47">
        <f t="shared" si="1"/>
        <v>444.2</v>
      </c>
      <c r="L22" s="48">
        <f t="shared" si="2"/>
        <v>0</v>
      </c>
    </row>
    <row r="23" spans="1:12" x14ac:dyDescent="0.2">
      <c r="A23" s="6" t="s">
        <v>363</v>
      </c>
      <c r="B23" s="31" t="s">
        <v>337</v>
      </c>
      <c r="C23" s="10" t="s">
        <v>338</v>
      </c>
      <c r="D23" s="11" t="s">
        <v>339</v>
      </c>
      <c r="E23" s="10"/>
      <c r="F23" s="10" t="s">
        <v>127</v>
      </c>
      <c r="G23" s="32">
        <v>532.52041371801852</v>
      </c>
      <c r="H23" s="9">
        <f t="shared" si="0"/>
        <v>532.52041371801852</v>
      </c>
      <c r="J23" s="46" t="s">
        <v>364</v>
      </c>
      <c r="K23" s="47" t="str">
        <f t="shared" si="1"/>
        <v>-</v>
      </c>
      <c r="L23" s="48" t="str">
        <f t="shared" si="2"/>
        <v>-</v>
      </c>
    </row>
    <row r="24" spans="1:12" x14ac:dyDescent="0.2">
      <c r="A24" s="6"/>
      <c r="B24" s="34" t="s">
        <v>44</v>
      </c>
      <c r="C24" s="35" t="s">
        <v>45</v>
      </c>
      <c r="D24" s="36" t="s">
        <v>46</v>
      </c>
      <c r="E24" s="35" t="s">
        <v>47</v>
      </c>
      <c r="F24" s="35">
        <v>1</v>
      </c>
      <c r="G24" s="8">
        <v>479.29</v>
      </c>
      <c r="H24" s="7">
        <f t="shared" si="0"/>
        <v>479.29</v>
      </c>
      <c r="J24" s="46">
        <v>479.29</v>
      </c>
      <c r="K24" s="47">
        <f t="shared" si="1"/>
        <v>479.29</v>
      </c>
      <c r="L24" s="48">
        <f t="shared" si="2"/>
        <v>0</v>
      </c>
    </row>
    <row r="25" spans="1:12" x14ac:dyDescent="0.2">
      <c r="A25" s="6" t="s">
        <v>363</v>
      </c>
      <c r="B25" s="31" t="s">
        <v>340</v>
      </c>
      <c r="C25" s="10" t="s">
        <v>341</v>
      </c>
      <c r="D25" s="11" t="s">
        <v>342</v>
      </c>
      <c r="E25" s="10"/>
      <c r="F25" s="10" t="s">
        <v>127</v>
      </c>
      <c r="G25" s="32">
        <v>606.67029577209223</v>
      </c>
      <c r="H25" s="9">
        <f t="shared" si="0"/>
        <v>606.67029577209223</v>
      </c>
      <c r="J25" s="46" t="s">
        <v>364</v>
      </c>
      <c r="K25" s="47" t="str">
        <f t="shared" si="1"/>
        <v>-</v>
      </c>
      <c r="L25" s="48" t="str">
        <f t="shared" si="2"/>
        <v>-</v>
      </c>
    </row>
    <row r="26" spans="1:12" x14ac:dyDescent="0.2">
      <c r="A26" s="6" t="s">
        <v>363</v>
      </c>
      <c r="B26" s="31" t="s">
        <v>343</v>
      </c>
      <c r="C26" s="10">
        <v>99006</v>
      </c>
      <c r="D26" s="11" t="s">
        <v>344</v>
      </c>
      <c r="E26" s="10"/>
      <c r="F26" s="10" t="s">
        <v>127</v>
      </c>
      <c r="G26" s="32">
        <v>22.282451823625479</v>
      </c>
      <c r="H26" s="9">
        <f t="shared" si="0"/>
        <v>22.282451823625479</v>
      </c>
      <c r="J26" s="46" t="s">
        <v>364</v>
      </c>
      <c r="K26" s="47" t="str">
        <f t="shared" si="1"/>
        <v>-</v>
      </c>
      <c r="L26" s="48" t="str">
        <f t="shared" si="2"/>
        <v>-</v>
      </c>
    </row>
    <row r="27" spans="1:12" x14ac:dyDescent="0.2">
      <c r="A27" s="12"/>
      <c r="B27" s="34" t="s">
        <v>48</v>
      </c>
      <c r="C27" s="35" t="s">
        <v>49</v>
      </c>
      <c r="D27" s="36" t="s">
        <v>50</v>
      </c>
      <c r="E27" s="35" t="s">
        <v>51</v>
      </c>
      <c r="F27" s="35">
        <v>1</v>
      </c>
      <c r="G27" s="8">
        <v>1161.6600000000001</v>
      </c>
      <c r="H27" s="7">
        <f t="shared" si="0"/>
        <v>1161.6600000000001</v>
      </c>
      <c r="J27" s="46">
        <v>1161.6600000000001</v>
      </c>
      <c r="K27" s="47">
        <f t="shared" si="1"/>
        <v>1161.6600000000001</v>
      </c>
      <c r="L27" s="48">
        <f t="shared" si="2"/>
        <v>0</v>
      </c>
    </row>
    <row r="28" spans="1:12" x14ac:dyDescent="0.2">
      <c r="A28" s="6" t="s">
        <v>363</v>
      </c>
      <c r="B28" s="31" t="s">
        <v>345</v>
      </c>
      <c r="C28" s="10" t="s">
        <v>346</v>
      </c>
      <c r="D28" s="11" t="s">
        <v>347</v>
      </c>
      <c r="E28" s="10"/>
      <c r="F28" s="10" t="s">
        <v>127</v>
      </c>
      <c r="G28" s="32">
        <v>1272.799854835783</v>
      </c>
      <c r="H28" s="9">
        <f t="shared" si="0"/>
        <v>1272.799854835783</v>
      </c>
      <c r="J28" s="46" t="s">
        <v>364</v>
      </c>
      <c r="K28" s="47" t="str">
        <f t="shared" si="1"/>
        <v>-</v>
      </c>
      <c r="L28" s="48" t="str">
        <f t="shared" si="2"/>
        <v>-</v>
      </c>
    </row>
    <row r="29" spans="1:12" x14ac:dyDescent="0.2">
      <c r="A29" s="6" t="s">
        <v>363</v>
      </c>
      <c r="B29" s="31" t="s">
        <v>123</v>
      </c>
      <c r="C29" s="10" t="s">
        <v>124</v>
      </c>
      <c r="D29" s="11" t="s">
        <v>125</v>
      </c>
      <c r="E29" s="10" t="s">
        <v>126</v>
      </c>
      <c r="F29" s="10" t="s">
        <v>127</v>
      </c>
      <c r="G29" s="32">
        <v>1807.0436726546909</v>
      </c>
      <c r="H29" s="9">
        <f t="shared" si="0"/>
        <v>1807.0436726546909</v>
      </c>
      <c r="J29" s="46" t="s">
        <v>364</v>
      </c>
      <c r="K29" s="47" t="str">
        <f t="shared" si="1"/>
        <v>-</v>
      </c>
      <c r="L29" s="48" t="str">
        <f t="shared" si="2"/>
        <v>-</v>
      </c>
    </row>
    <row r="30" spans="1:12" x14ac:dyDescent="0.2">
      <c r="B30" s="34" t="s">
        <v>52</v>
      </c>
      <c r="C30" s="35" t="s">
        <v>53</v>
      </c>
      <c r="D30" s="36" t="s">
        <v>54</v>
      </c>
      <c r="E30" s="37" t="s">
        <v>55</v>
      </c>
      <c r="F30" s="35">
        <v>1</v>
      </c>
      <c r="G30" s="8">
        <v>446.2</v>
      </c>
      <c r="H30" s="7">
        <f t="shared" si="0"/>
        <v>446.2</v>
      </c>
      <c r="J30" s="46">
        <v>446.2</v>
      </c>
      <c r="K30" s="47">
        <f t="shared" si="1"/>
        <v>446.2</v>
      </c>
      <c r="L30" s="48">
        <f t="shared" si="2"/>
        <v>0</v>
      </c>
    </row>
    <row r="31" spans="1:12" x14ac:dyDescent="0.2">
      <c r="B31" s="34" t="s">
        <v>56</v>
      </c>
      <c r="C31" s="35" t="s">
        <v>57</v>
      </c>
      <c r="D31" s="36" t="s">
        <v>58</v>
      </c>
      <c r="E31" s="35" t="s">
        <v>59</v>
      </c>
      <c r="F31" s="35">
        <v>1</v>
      </c>
      <c r="G31" s="8">
        <v>597.25</v>
      </c>
      <c r="H31" s="7">
        <f t="shared" si="0"/>
        <v>597.25</v>
      </c>
      <c r="J31" s="46">
        <v>597.25</v>
      </c>
      <c r="K31" s="47">
        <f t="shared" si="1"/>
        <v>597.25</v>
      </c>
      <c r="L31" s="48">
        <f t="shared" si="2"/>
        <v>0</v>
      </c>
    </row>
    <row r="32" spans="1:12" x14ac:dyDescent="0.2">
      <c r="B32" s="34" t="s">
        <v>60</v>
      </c>
      <c r="C32" s="35" t="s">
        <v>61</v>
      </c>
      <c r="D32" s="36" t="s">
        <v>62</v>
      </c>
      <c r="E32" s="35" t="s">
        <v>63</v>
      </c>
      <c r="F32" s="35">
        <v>1</v>
      </c>
      <c r="G32" s="8">
        <v>1137.94</v>
      </c>
      <c r="H32" s="7">
        <f t="shared" si="0"/>
        <v>1137.94</v>
      </c>
      <c r="J32" s="46">
        <v>1137.94</v>
      </c>
      <c r="K32" s="47">
        <f t="shared" si="1"/>
        <v>1137.94</v>
      </c>
      <c r="L32" s="48">
        <f t="shared" si="2"/>
        <v>0</v>
      </c>
    </row>
    <row r="33" spans="1:12" x14ac:dyDescent="0.2">
      <c r="B33" s="34" t="s">
        <v>64</v>
      </c>
      <c r="C33" s="35" t="s">
        <v>65</v>
      </c>
      <c r="D33" s="36" t="s">
        <v>66</v>
      </c>
      <c r="E33" s="37" t="s">
        <v>67</v>
      </c>
      <c r="F33" s="35">
        <v>1</v>
      </c>
      <c r="G33" s="8">
        <v>1157.1500000000001</v>
      </c>
      <c r="H33" s="7">
        <f t="shared" si="0"/>
        <v>1157.1500000000001</v>
      </c>
      <c r="J33" s="46">
        <v>1157.1500000000001</v>
      </c>
      <c r="K33" s="47">
        <f t="shared" si="1"/>
        <v>1157.1500000000001</v>
      </c>
      <c r="L33" s="48">
        <f t="shared" si="2"/>
        <v>0</v>
      </c>
    </row>
    <row r="34" spans="1:12" x14ac:dyDescent="0.2">
      <c r="A34" s="6" t="s">
        <v>363</v>
      </c>
      <c r="B34" s="31" t="s">
        <v>128</v>
      </c>
      <c r="C34" s="10" t="s">
        <v>129</v>
      </c>
      <c r="D34" s="11" t="s">
        <v>130</v>
      </c>
      <c r="E34" s="30" t="s">
        <v>131</v>
      </c>
      <c r="F34" s="10" t="s">
        <v>127</v>
      </c>
      <c r="G34" s="32">
        <v>115.84457485029942</v>
      </c>
      <c r="H34" s="9">
        <f t="shared" si="0"/>
        <v>115.84457485029942</v>
      </c>
      <c r="J34" s="46" t="s">
        <v>364</v>
      </c>
      <c r="K34" s="47" t="str">
        <f t="shared" si="1"/>
        <v>-</v>
      </c>
      <c r="L34" s="48" t="str">
        <f t="shared" si="2"/>
        <v>-</v>
      </c>
    </row>
    <row r="35" spans="1:12" x14ac:dyDescent="0.2">
      <c r="A35" s="6" t="s">
        <v>363</v>
      </c>
      <c r="B35" s="31" t="s">
        <v>132</v>
      </c>
      <c r="C35" s="10" t="s">
        <v>133</v>
      </c>
      <c r="D35" s="11" t="s">
        <v>134</v>
      </c>
      <c r="E35" s="30" t="s">
        <v>135</v>
      </c>
      <c r="F35" s="10" t="s">
        <v>127</v>
      </c>
      <c r="G35" s="32">
        <v>284.32011976047903</v>
      </c>
      <c r="H35" s="9">
        <f t="shared" si="0"/>
        <v>284.32011976047903</v>
      </c>
      <c r="J35" s="46" t="s">
        <v>364</v>
      </c>
      <c r="K35" s="47" t="str">
        <f t="shared" si="1"/>
        <v>-</v>
      </c>
      <c r="L35" s="48" t="str">
        <f t="shared" si="2"/>
        <v>-</v>
      </c>
    </row>
    <row r="36" spans="1:12" x14ac:dyDescent="0.2">
      <c r="A36" s="6" t="s">
        <v>363</v>
      </c>
      <c r="B36" s="31" t="s">
        <v>136</v>
      </c>
      <c r="C36" s="10" t="s">
        <v>137</v>
      </c>
      <c r="D36" s="11" t="s">
        <v>138</v>
      </c>
      <c r="E36" s="10" t="s">
        <v>139</v>
      </c>
      <c r="F36" s="10" t="s">
        <v>127</v>
      </c>
      <c r="G36" s="32">
        <v>347.48669061876245</v>
      </c>
      <c r="H36" s="9">
        <f t="shared" si="0"/>
        <v>347.48669061876245</v>
      </c>
      <c r="J36" s="46" t="s">
        <v>364</v>
      </c>
      <c r="K36" s="47" t="str">
        <f t="shared" si="1"/>
        <v>-</v>
      </c>
      <c r="L36" s="48" t="str">
        <f t="shared" si="2"/>
        <v>-</v>
      </c>
    </row>
    <row r="37" spans="1:12" x14ac:dyDescent="0.2">
      <c r="A37" s="6" t="s">
        <v>363</v>
      </c>
      <c r="B37" s="31" t="s">
        <v>140</v>
      </c>
      <c r="C37" s="10" t="s">
        <v>141</v>
      </c>
      <c r="D37" s="11" t="s">
        <v>142</v>
      </c>
      <c r="E37" s="10" t="s">
        <v>143</v>
      </c>
      <c r="F37" s="10" t="s">
        <v>127</v>
      </c>
      <c r="G37" s="32">
        <v>65.27</v>
      </c>
      <c r="H37" s="9">
        <f t="shared" si="0"/>
        <v>65.27</v>
      </c>
      <c r="J37" s="46" t="s">
        <v>364</v>
      </c>
      <c r="K37" s="47" t="str">
        <f t="shared" si="1"/>
        <v>-</v>
      </c>
      <c r="L37" s="48" t="str">
        <f t="shared" si="2"/>
        <v>-</v>
      </c>
    </row>
    <row r="38" spans="1:12" x14ac:dyDescent="0.2">
      <c r="A38" s="6" t="s">
        <v>363</v>
      </c>
      <c r="B38" s="31" t="s">
        <v>144</v>
      </c>
      <c r="C38" s="10" t="s">
        <v>145</v>
      </c>
      <c r="D38" s="11" t="s">
        <v>146</v>
      </c>
      <c r="E38" s="10" t="s">
        <v>147</v>
      </c>
      <c r="F38" s="10" t="s">
        <v>127</v>
      </c>
      <c r="G38" s="32">
        <v>289.48</v>
      </c>
      <c r="H38" s="9">
        <f t="shared" si="0"/>
        <v>289.48</v>
      </c>
      <c r="J38" s="46" t="s">
        <v>364</v>
      </c>
      <c r="K38" s="47" t="str">
        <f t="shared" si="1"/>
        <v>-</v>
      </c>
      <c r="L38" s="48" t="str">
        <f t="shared" si="2"/>
        <v>-</v>
      </c>
    </row>
    <row r="39" spans="1:12" x14ac:dyDescent="0.2">
      <c r="A39" s="6" t="s">
        <v>363</v>
      </c>
      <c r="B39" s="31" t="s">
        <v>148</v>
      </c>
      <c r="C39" s="10" t="s">
        <v>149</v>
      </c>
      <c r="D39" s="11" t="s">
        <v>150</v>
      </c>
      <c r="E39" s="10" t="s">
        <v>151</v>
      </c>
      <c r="F39" s="10">
        <v>12</v>
      </c>
      <c r="G39" s="32">
        <v>106.93</v>
      </c>
      <c r="H39" s="9">
        <f t="shared" si="0"/>
        <v>106.93</v>
      </c>
      <c r="J39" s="46" t="s">
        <v>364</v>
      </c>
      <c r="K39" s="47" t="str">
        <f t="shared" si="1"/>
        <v>-</v>
      </c>
      <c r="L39" s="48" t="str">
        <f t="shared" si="2"/>
        <v>-</v>
      </c>
    </row>
    <row r="40" spans="1:12" x14ac:dyDescent="0.2">
      <c r="A40" s="6" t="s">
        <v>363</v>
      </c>
      <c r="B40" s="31" t="s">
        <v>152</v>
      </c>
      <c r="C40" s="10" t="s">
        <v>153</v>
      </c>
      <c r="D40" s="11" t="s">
        <v>154</v>
      </c>
      <c r="E40" s="10" t="s">
        <v>155</v>
      </c>
      <c r="F40" s="10">
        <v>12</v>
      </c>
      <c r="G40" s="32">
        <v>121.55</v>
      </c>
      <c r="H40" s="9">
        <f t="shared" si="0"/>
        <v>121.55</v>
      </c>
      <c r="J40" s="46" t="s">
        <v>364</v>
      </c>
      <c r="K40" s="47" t="str">
        <f t="shared" si="1"/>
        <v>-</v>
      </c>
      <c r="L40" s="48" t="str">
        <f t="shared" si="2"/>
        <v>-</v>
      </c>
    </row>
    <row r="41" spans="1:12" x14ac:dyDescent="0.2">
      <c r="A41" s="6" t="s">
        <v>363</v>
      </c>
      <c r="B41" s="31" t="s">
        <v>156</v>
      </c>
      <c r="C41" s="10" t="s">
        <v>157</v>
      </c>
      <c r="D41" s="11" t="s">
        <v>158</v>
      </c>
      <c r="E41" s="10" t="s">
        <v>159</v>
      </c>
      <c r="F41" s="10">
        <v>12</v>
      </c>
      <c r="G41" s="32">
        <v>130.33000000000001</v>
      </c>
      <c r="H41" s="9">
        <f t="shared" si="0"/>
        <v>130.33000000000001</v>
      </c>
      <c r="J41" s="46" t="s">
        <v>364</v>
      </c>
      <c r="K41" s="47" t="str">
        <f t="shared" si="1"/>
        <v>-</v>
      </c>
      <c r="L41" s="48" t="str">
        <f t="shared" si="2"/>
        <v>-</v>
      </c>
    </row>
    <row r="42" spans="1:12" x14ac:dyDescent="0.2">
      <c r="A42" s="6" t="s">
        <v>363</v>
      </c>
      <c r="B42" s="31" t="s">
        <v>160</v>
      </c>
      <c r="C42" s="10" t="s">
        <v>161</v>
      </c>
      <c r="D42" s="11" t="s">
        <v>162</v>
      </c>
      <c r="E42" s="10" t="s">
        <v>163</v>
      </c>
      <c r="F42" s="10">
        <v>12</v>
      </c>
      <c r="G42" s="32">
        <v>121.97</v>
      </c>
      <c r="H42" s="9">
        <f t="shared" si="0"/>
        <v>121.97</v>
      </c>
      <c r="J42" s="46" t="s">
        <v>364</v>
      </c>
      <c r="K42" s="47" t="str">
        <f t="shared" si="1"/>
        <v>-</v>
      </c>
      <c r="L42" s="48" t="str">
        <f t="shared" si="2"/>
        <v>-</v>
      </c>
    </row>
    <row r="43" spans="1:12" x14ac:dyDescent="0.2">
      <c r="A43" s="6" t="s">
        <v>363</v>
      </c>
      <c r="B43" s="31" t="s">
        <v>164</v>
      </c>
      <c r="C43" s="10" t="s">
        <v>165</v>
      </c>
      <c r="D43" s="11" t="s">
        <v>166</v>
      </c>
      <c r="E43" s="10" t="s">
        <v>167</v>
      </c>
      <c r="F43" s="10">
        <v>12</v>
      </c>
      <c r="G43" s="32">
        <v>118.38</v>
      </c>
      <c r="H43" s="9">
        <f t="shared" ref="H43:H74" si="3">G43*$H$9</f>
        <v>118.38</v>
      </c>
      <c r="J43" s="46" t="s">
        <v>364</v>
      </c>
      <c r="K43" s="47" t="str">
        <f t="shared" ref="K43:K74" si="4">IFERROR($H$9*J43,"-")</f>
        <v>-</v>
      </c>
      <c r="L43" s="48" t="str">
        <f t="shared" ref="L43:L74" si="5">IFERROR((H43-K43)/K43,"-")</f>
        <v>-</v>
      </c>
    </row>
    <row r="44" spans="1:12" x14ac:dyDescent="0.2">
      <c r="A44" s="6" t="s">
        <v>363</v>
      </c>
      <c r="B44" s="31" t="s">
        <v>168</v>
      </c>
      <c r="C44" s="10" t="s">
        <v>169</v>
      </c>
      <c r="D44" s="11" t="s">
        <v>170</v>
      </c>
      <c r="E44" s="10" t="s">
        <v>171</v>
      </c>
      <c r="F44" s="10">
        <v>12</v>
      </c>
      <c r="G44" s="32">
        <v>132.41999999999999</v>
      </c>
      <c r="H44" s="9">
        <f t="shared" si="3"/>
        <v>132.41999999999999</v>
      </c>
      <c r="J44" s="46" t="s">
        <v>364</v>
      </c>
      <c r="K44" s="47" t="str">
        <f t="shared" si="4"/>
        <v>-</v>
      </c>
      <c r="L44" s="48" t="str">
        <f t="shared" si="5"/>
        <v>-</v>
      </c>
    </row>
    <row r="45" spans="1:12" x14ac:dyDescent="0.2">
      <c r="A45" s="6" t="s">
        <v>363</v>
      </c>
      <c r="B45" s="31" t="s">
        <v>172</v>
      </c>
      <c r="C45" s="10" t="s">
        <v>173</v>
      </c>
      <c r="D45" s="11" t="s">
        <v>174</v>
      </c>
      <c r="E45" s="10" t="s">
        <v>175</v>
      </c>
      <c r="F45" s="10">
        <v>12</v>
      </c>
      <c r="G45" s="32">
        <v>142.02000000000001</v>
      </c>
      <c r="H45" s="9">
        <f t="shared" si="3"/>
        <v>142.02000000000001</v>
      </c>
      <c r="J45" s="46" t="s">
        <v>364</v>
      </c>
      <c r="K45" s="47" t="str">
        <f t="shared" si="4"/>
        <v>-</v>
      </c>
      <c r="L45" s="48" t="str">
        <f t="shared" si="5"/>
        <v>-</v>
      </c>
    </row>
    <row r="46" spans="1:12" x14ac:dyDescent="0.2">
      <c r="A46" s="6" t="s">
        <v>363</v>
      </c>
      <c r="B46" s="31" t="s">
        <v>176</v>
      </c>
      <c r="C46" s="10" t="s">
        <v>177</v>
      </c>
      <c r="D46" s="11" t="s">
        <v>178</v>
      </c>
      <c r="E46" s="10" t="s">
        <v>179</v>
      </c>
      <c r="F46" s="10">
        <v>12</v>
      </c>
      <c r="G46" s="32">
        <v>130.33000000000001</v>
      </c>
      <c r="H46" s="9">
        <f t="shared" si="3"/>
        <v>130.33000000000001</v>
      </c>
      <c r="J46" s="46" t="s">
        <v>364</v>
      </c>
      <c r="K46" s="47" t="str">
        <f t="shared" si="4"/>
        <v>-</v>
      </c>
      <c r="L46" s="48" t="str">
        <f t="shared" si="5"/>
        <v>-</v>
      </c>
    </row>
    <row r="47" spans="1:12" x14ac:dyDescent="0.2">
      <c r="A47" s="6" t="s">
        <v>363</v>
      </c>
      <c r="B47" s="31" t="s">
        <v>180</v>
      </c>
      <c r="C47" s="10" t="s">
        <v>181</v>
      </c>
      <c r="D47" s="11" t="s">
        <v>182</v>
      </c>
      <c r="E47" s="10" t="s">
        <v>183</v>
      </c>
      <c r="F47" s="10">
        <v>12</v>
      </c>
      <c r="G47" s="32">
        <v>140.94</v>
      </c>
      <c r="H47" s="9">
        <f t="shared" si="3"/>
        <v>140.94</v>
      </c>
      <c r="J47" s="46" t="s">
        <v>364</v>
      </c>
      <c r="K47" s="47" t="str">
        <f t="shared" si="4"/>
        <v>-</v>
      </c>
      <c r="L47" s="48" t="str">
        <f t="shared" si="5"/>
        <v>-</v>
      </c>
    </row>
    <row r="48" spans="1:12" x14ac:dyDescent="0.2">
      <c r="A48" s="6" t="s">
        <v>363</v>
      </c>
      <c r="B48" s="31" t="s">
        <v>184</v>
      </c>
      <c r="C48" s="10" t="s">
        <v>185</v>
      </c>
      <c r="D48" s="11" t="s">
        <v>186</v>
      </c>
      <c r="E48" s="10" t="s">
        <v>187</v>
      </c>
      <c r="F48" s="10">
        <v>12</v>
      </c>
      <c r="G48" s="32">
        <v>151.80000000000001</v>
      </c>
      <c r="H48" s="9">
        <f t="shared" si="3"/>
        <v>151.80000000000001</v>
      </c>
      <c r="J48" s="46" t="s">
        <v>364</v>
      </c>
      <c r="K48" s="47" t="str">
        <f t="shared" si="4"/>
        <v>-</v>
      </c>
      <c r="L48" s="48" t="str">
        <f t="shared" si="5"/>
        <v>-</v>
      </c>
    </row>
    <row r="49" spans="1:12" x14ac:dyDescent="0.2">
      <c r="A49" s="6" t="s">
        <v>363</v>
      </c>
      <c r="B49" s="31" t="s">
        <v>188</v>
      </c>
      <c r="C49" s="10" t="s">
        <v>189</v>
      </c>
      <c r="D49" s="11" t="s">
        <v>190</v>
      </c>
      <c r="E49" s="10" t="s">
        <v>191</v>
      </c>
      <c r="F49" s="10">
        <v>12</v>
      </c>
      <c r="G49" s="32">
        <v>154.55000000000001</v>
      </c>
      <c r="H49" s="9">
        <f t="shared" si="3"/>
        <v>154.55000000000001</v>
      </c>
      <c r="J49" s="46" t="s">
        <v>364</v>
      </c>
      <c r="K49" s="47" t="str">
        <f t="shared" si="4"/>
        <v>-</v>
      </c>
      <c r="L49" s="48" t="str">
        <f t="shared" si="5"/>
        <v>-</v>
      </c>
    </row>
    <row r="50" spans="1:12" x14ac:dyDescent="0.2">
      <c r="B50" s="34" t="s">
        <v>68</v>
      </c>
      <c r="C50" s="35" t="s">
        <v>69</v>
      </c>
      <c r="D50" s="36" t="s">
        <v>70</v>
      </c>
      <c r="E50" s="35" t="s">
        <v>71</v>
      </c>
      <c r="F50" s="35">
        <v>12</v>
      </c>
      <c r="G50" s="8">
        <v>200.5</v>
      </c>
      <c r="H50" s="7">
        <f t="shared" si="3"/>
        <v>200.5</v>
      </c>
      <c r="J50" s="46">
        <v>200.5</v>
      </c>
      <c r="K50" s="47">
        <f t="shared" si="4"/>
        <v>200.5</v>
      </c>
      <c r="L50" s="48">
        <f t="shared" si="5"/>
        <v>0</v>
      </c>
    </row>
    <row r="51" spans="1:12" x14ac:dyDescent="0.2">
      <c r="B51" s="34" t="s">
        <v>72</v>
      </c>
      <c r="C51" s="35" t="s">
        <v>73</v>
      </c>
      <c r="D51" s="36" t="s">
        <v>74</v>
      </c>
      <c r="E51" s="35" t="s">
        <v>75</v>
      </c>
      <c r="F51" s="35">
        <v>6</v>
      </c>
      <c r="G51" s="8">
        <v>240.19</v>
      </c>
      <c r="H51" s="7">
        <f t="shared" si="3"/>
        <v>240.19</v>
      </c>
      <c r="J51" s="46">
        <v>240.19</v>
      </c>
      <c r="K51" s="47">
        <f t="shared" si="4"/>
        <v>240.19</v>
      </c>
      <c r="L51" s="48">
        <f t="shared" si="5"/>
        <v>0</v>
      </c>
    </row>
    <row r="52" spans="1:12" x14ac:dyDescent="0.2">
      <c r="A52" s="6" t="s">
        <v>363</v>
      </c>
      <c r="B52" s="31" t="s">
        <v>192</v>
      </c>
      <c r="C52" s="10" t="s">
        <v>193</v>
      </c>
      <c r="D52" s="11" t="s">
        <v>194</v>
      </c>
      <c r="E52" s="10" t="s">
        <v>195</v>
      </c>
      <c r="F52" s="10">
        <v>6</v>
      </c>
      <c r="G52" s="32">
        <v>286.13</v>
      </c>
      <c r="H52" s="9">
        <f t="shared" si="3"/>
        <v>286.13</v>
      </c>
      <c r="J52" s="46" t="s">
        <v>364</v>
      </c>
      <c r="K52" s="47" t="str">
        <f t="shared" si="4"/>
        <v>-</v>
      </c>
      <c r="L52" s="48" t="str">
        <f t="shared" si="5"/>
        <v>-</v>
      </c>
    </row>
    <row r="53" spans="1:12" x14ac:dyDescent="0.2">
      <c r="A53" s="6" t="s">
        <v>363</v>
      </c>
      <c r="B53" s="31" t="s">
        <v>196</v>
      </c>
      <c r="C53" s="10" t="s">
        <v>197</v>
      </c>
      <c r="D53" s="11" t="s">
        <v>198</v>
      </c>
      <c r="E53" s="10" t="s">
        <v>199</v>
      </c>
      <c r="F53" s="10">
        <v>12</v>
      </c>
      <c r="G53" s="32">
        <v>106.93</v>
      </c>
      <c r="H53" s="9">
        <f t="shared" si="3"/>
        <v>106.93</v>
      </c>
      <c r="J53" s="46" t="s">
        <v>364</v>
      </c>
      <c r="K53" s="47" t="str">
        <f t="shared" si="4"/>
        <v>-</v>
      </c>
      <c r="L53" s="48" t="str">
        <f t="shared" si="5"/>
        <v>-</v>
      </c>
    </row>
    <row r="54" spans="1:12" x14ac:dyDescent="0.2">
      <c r="A54" s="6" t="s">
        <v>363</v>
      </c>
      <c r="B54" s="31" t="s">
        <v>200</v>
      </c>
      <c r="C54" s="10" t="s">
        <v>201</v>
      </c>
      <c r="D54" s="11" t="s">
        <v>202</v>
      </c>
      <c r="E54" s="10" t="s">
        <v>203</v>
      </c>
      <c r="F54" s="10">
        <v>12</v>
      </c>
      <c r="G54" s="32">
        <v>121.55</v>
      </c>
      <c r="H54" s="9">
        <f t="shared" si="3"/>
        <v>121.55</v>
      </c>
      <c r="J54" s="46" t="s">
        <v>364</v>
      </c>
      <c r="K54" s="47" t="str">
        <f t="shared" si="4"/>
        <v>-</v>
      </c>
      <c r="L54" s="48" t="str">
        <f t="shared" si="5"/>
        <v>-</v>
      </c>
    </row>
    <row r="55" spans="1:12" x14ac:dyDescent="0.2">
      <c r="A55" s="6" t="s">
        <v>363</v>
      </c>
      <c r="B55" s="31" t="s">
        <v>204</v>
      </c>
      <c r="C55" s="10" t="s">
        <v>205</v>
      </c>
      <c r="D55" s="11" t="s">
        <v>206</v>
      </c>
      <c r="E55" s="10" t="s">
        <v>207</v>
      </c>
      <c r="F55" s="10">
        <v>12</v>
      </c>
      <c r="G55" s="32">
        <v>130.33000000000001</v>
      </c>
      <c r="H55" s="9">
        <f t="shared" si="3"/>
        <v>130.33000000000001</v>
      </c>
      <c r="J55" s="46" t="s">
        <v>364</v>
      </c>
      <c r="K55" s="47" t="str">
        <f t="shared" si="4"/>
        <v>-</v>
      </c>
      <c r="L55" s="48" t="str">
        <f t="shared" si="5"/>
        <v>-</v>
      </c>
    </row>
    <row r="56" spans="1:12" x14ac:dyDescent="0.2">
      <c r="A56" s="6" t="s">
        <v>363</v>
      </c>
      <c r="B56" s="31" t="s">
        <v>208</v>
      </c>
      <c r="C56" s="10" t="s">
        <v>209</v>
      </c>
      <c r="D56" s="11" t="s">
        <v>210</v>
      </c>
      <c r="E56" s="10" t="s">
        <v>211</v>
      </c>
      <c r="F56" s="10">
        <v>12</v>
      </c>
      <c r="G56" s="32">
        <v>118.88</v>
      </c>
      <c r="H56" s="9">
        <f t="shared" si="3"/>
        <v>118.88</v>
      </c>
      <c r="J56" s="46" t="s">
        <v>364</v>
      </c>
      <c r="K56" s="47" t="str">
        <f t="shared" si="4"/>
        <v>-</v>
      </c>
      <c r="L56" s="48" t="str">
        <f t="shared" si="5"/>
        <v>-</v>
      </c>
    </row>
    <row r="57" spans="1:12" x14ac:dyDescent="0.2">
      <c r="A57" s="6" t="s">
        <v>363</v>
      </c>
      <c r="B57" s="31" t="s">
        <v>212</v>
      </c>
      <c r="C57" s="10" t="s">
        <v>213</v>
      </c>
      <c r="D57" s="11" t="s">
        <v>214</v>
      </c>
      <c r="E57" s="10" t="s">
        <v>215</v>
      </c>
      <c r="F57" s="10">
        <v>12</v>
      </c>
      <c r="G57" s="32">
        <v>132.41999999999999</v>
      </c>
      <c r="H57" s="9">
        <f t="shared" si="3"/>
        <v>132.41999999999999</v>
      </c>
      <c r="J57" s="46" t="s">
        <v>364</v>
      </c>
      <c r="K57" s="47" t="str">
        <f t="shared" si="4"/>
        <v>-</v>
      </c>
      <c r="L57" s="48" t="str">
        <f t="shared" si="5"/>
        <v>-</v>
      </c>
    </row>
    <row r="58" spans="1:12" x14ac:dyDescent="0.2">
      <c r="A58" s="6" t="s">
        <v>363</v>
      </c>
      <c r="B58" s="31" t="s">
        <v>216</v>
      </c>
      <c r="C58" s="10" t="s">
        <v>217</v>
      </c>
      <c r="D58" s="11" t="s">
        <v>218</v>
      </c>
      <c r="E58" s="10" t="s">
        <v>219</v>
      </c>
      <c r="F58" s="10">
        <v>12</v>
      </c>
      <c r="G58" s="32">
        <v>142.02000000000001</v>
      </c>
      <c r="H58" s="9">
        <f t="shared" si="3"/>
        <v>142.02000000000001</v>
      </c>
      <c r="J58" s="46" t="s">
        <v>364</v>
      </c>
      <c r="K58" s="47" t="str">
        <f t="shared" si="4"/>
        <v>-</v>
      </c>
      <c r="L58" s="48" t="str">
        <f t="shared" si="5"/>
        <v>-</v>
      </c>
    </row>
    <row r="59" spans="1:12" x14ac:dyDescent="0.2">
      <c r="A59" s="6" t="s">
        <v>363</v>
      </c>
      <c r="B59" s="31" t="s">
        <v>220</v>
      </c>
      <c r="C59" s="10" t="s">
        <v>221</v>
      </c>
      <c r="D59" s="11" t="s">
        <v>222</v>
      </c>
      <c r="E59" s="10" t="s">
        <v>223</v>
      </c>
      <c r="F59" s="10">
        <v>12</v>
      </c>
      <c r="G59" s="32">
        <v>130.33000000000001</v>
      </c>
      <c r="H59" s="9">
        <f t="shared" si="3"/>
        <v>130.33000000000001</v>
      </c>
      <c r="J59" s="46" t="s">
        <v>364</v>
      </c>
      <c r="K59" s="47" t="str">
        <f t="shared" si="4"/>
        <v>-</v>
      </c>
      <c r="L59" s="48" t="str">
        <f t="shared" si="5"/>
        <v>-</v>
      </c>
    </row>
    <row r="60" spans="1:12" x14ac:dyDescent="0.2">
      <c r="A60" s="6" t="s">
        <v>363</v>
      </c>
      <c r="B60" s="31" t="s">
        <v>224</v>
      </c>
      <c r="C60" s="10" t="s">
        <v>225</v>
      </c>
      <c r="D60" s="11" t="s">
        <v>226</v>
      </c>
      <c r="E60" s="10" t="s">
        <v>227</v>
      </c>
      <c r="F60" s="10">
        <v>12</v>
      </c>
      <c r="G60" s="32">
        <v>140.94</v>
      </c>
      <c r="H60" s="9">
        <f t="shared" si="3"/>
        <v>140.94</v>
      </c>
      <c r="J60" s="46" t="s">
        <v>364</v>
      </c>
      <c r="K60" s="47" t="str">
        <f t="shared" si="4"/>
        <v>-</v>
      </c>
      <c r="L60" s="48" t="str">
        <f t="shared" si="5"/>
        <v>-</v>
      </c>
    </row>
    <row r="61" spans="1:12" x14ac:dyDescent="0.2">
      <c r="A61" s="6" t="s">
        <v>363</v>
      </c>
      <c r="B61" s="31" t="s">
        <v>228</v>
      </c>
      <c r="C61" s="10" t="s">
        <v>229</v>
      </c>
      <c r="D61" s="11" t="s">
        <v>230</v>
      </c>
      <c r="E61" s="10" t="s">
        <v>231</v>
      </c>
      <c r="F61" s="10">
        <v>12</v>
      </c>
      <c r="G61" s="32">
        <v>151.80000000000001</v>
      </c>
      <c r="H61" s="9">
        <f t="shared" si="3"/>
        <v>151.80000000000001</v>
      </c>
      <c r="J61" s="46" t="s">
        <v>364</v>
      </c>
      <c r="K61" s="47" t="str">
        <f t="shared" si="4"/>
        <v>-</v>
      </c>
      <c r="L61" s="48" t="str">
        <f t="shared" si="5"/>
        <v>-</v>
      </c>
    </row>
    <row r="62" spans="1:12" x14ac:dyDescent="0.2">
      <c r="A62" s="6" t="s">
        <v>363</v>
      </c>
      <c r="B62" s="31" t="s">
        <v>232</v>
      </c>
      <c r="C62" s="10" t="s">
        <v>233</v>
      </c>
      <c r="D62" s="11" t="s">
        <v>234</v>
      </c>
      <c r="E62" s="10" t="s">
        <v>235</v>
      </c>
      <c r="F62" s="10">
        <v>12</v>
      </c>
      <c r="G62" s="32">
        <v>154.55000000000001</v>
      </c>
      <c r="H62" s="9">
        <f t="shared" si="3"/>
        <v>154.55000000000001</v>
      </c>
      <c r="J62" s="46" t="s">
        <v>364</v>
      </c>
      <c r="K62" s="47" t="str">
        <f t="shared" si="4"/>
        <v>-</v>
      </c>
      <c r="L62" s="48" t="str">
        <f t="shared" si="5"/>
        <v>-</v>
      </c>
    </row>
    <row r="63" spans="1:12" x14ac:dyDescent="0.2">
      <c r="A63" s="6" t="s">
        <v>363</v>
      </c>
      <c r="B63" s="31" t="s">
        <v>236</v>
      </c>
      <c r="C63" s="10" t="s">
        <v>237</v>
      </c>
      <c r="D63" s="11" t="s">
        <v>238</v>
      </c>
      <c r="E63" s="10" t="s">
        <v>239</v>
      </c>
      <c r="F63" s="10">
        <v>12</v>
      </c>
      <c r="G63" s="32">
        <v>200.5</v>
      </c>
      <c r="H63" s="9">
        <f t="shared" si="3"/>
        <v>200.5</v>
      </c>
      <c r="J63" s="46" t="s">
        <v>364</v>
      </c>
      <c r="K63" s="47" t="str">
        <f t="shared" si="4"/>
        <v>-</v>
      </c>
      <c r="L63" s="48" t="str">
        <f t="shared" si="5"/>
        <v>-</v>
      </c>
    </row>
    <row r="64" spans="1:12" x14ac:dyDescent="0.2">
      <c r="A64" s="6" t="s">
        <v>363</v>
      </c>
      <c r="B64" s="31" t="s">
        <v>240</v>
      </c>
      <c r="C64" s="10" t="s">
        <v>241</v>
      </c>
      <c r="D64" s="11" t="s">
        <v>242</v>
      </c>
      <c r="E64" s="10" t="s">
        <v>243</v>
      </c>
      <c r="F64" s="10">
        <v>6</v>
      </c>
      <c r="G64" s="32">
        <v>240.19</v>
      </c>
      <c r="H64" s="9">
        <f t="shared" si="3"/>
        <v>240.19</v>
      </c>
      <c r="J64" s="46" t="s">
        <v>364</v>
      </c>
      <c r="K64" s="47" t="str">
        <f t="shared" si="4"/>
        <v>-</v>
      </c>
      <c r="L64" s="48" t="str">
        <f t="shared" si="5"/>
        <v>-</v>
      </c>
    </row>
    <row r="65" spans="1:12" x14ac:dyDescent="0.2">
      <c r="A65" s="6" t="s">
        <v>363</v>
      </c>
      <c r="B65" s="31" t="s">
        <v>244</v>
      </c>
      <c r="C65" s="10" t="s">
        <v>245</v>
      </c>
      <c r="D65" s="11" t="s">
        <v>246</v>
      </c>
      <c r="E65" s="10" t="s">
        <v>247</v>
      </c>
      <c r="F65" s="10">
        <v>6</v>
      </c>
      <c r="G65" s="32">
        <v>286.13</v>
      </c>
      <c r="H65" s="9">
        <f t="shared" si="3"/>
        <v>286.13</v>
      </c>
      <c r="J65" s="46" t="s">
        <v>364</v>
      </c>
      <c r="K65" s="47" t="str">
        <f t="shared" si="4"/>
        <v>-</v>
      </c>
      <c r="L65" s="48" t="str">
        <f t="shared" si="5"/>
        <v>-</v>
      </c>
    </row>
    <row r="66" spans="1:12" x14ac:dyDescent="0.2">
      <c r="B66" s="34" t="s">
        <v>76</v>
      </c>
      <c r="C66" s="35" t="s">
        <v>77</v>
      </c>
      <c r="D66" s="36" t="s">
        <v>78</v>
      </c>
      <c r="E66" s="35" t="s">
        <v>79</v>
      </c>
      <c r="F66" s="35">
        <v>12</v>
      </c>
      <c r="G66" s="8">
        <v>568.09</v>
      </c>
      <c r="H66" s="7">
        <f t="shared" si="3"/>
        <v>568.09</v>
      </c>
      <c r="J66" s="46">
        <v>568.09</v>
      </c>
      <c r="K66" s="47">
        <f t="shared" si="4"/>
        <v>568.09</v>
      </c>
      <c r="L66" s="48">
        <f t="shared" si="5"/>
        <v>0</v>
      </c>
    </row>
    <row r="67" spans="1:12" x14ac:dyDescent="0.2">
      <c r="A67" s="6" t="s">
        <v>363</v>
      </c>
      <c r="B67" s="31" t="s">
        <v>248</v>
      </c>
      <c r="C67" s="10" t="s">
        <v>249</v>
      </c>
      <c r="D67" s="11" t="s">
        <v>250</v>
      </c>
      <c r="E67" s="10" t="s">
        <v>251</v>
      </c>
      <c r="F67" s="10" t="s">
        <v>127</v>
      </c>
      <c r="G67" s="32">
        <v>1223.4201326800944</v>
      </c>
      <c r="H67" s="9">
        <f t="shared" si="3"/>
        <v>1223.4201326800944</v>
      </c>
      <c r="J67" s="46" t="s">
        <v>364</v>
      </c>
      <c r="K67" s="47" t="str">
        <f t="shared" si="4"/>
        <v>-</v>
      </c>
      <c r="L67" s="48" t="str">
        <f t="shared" si="5"/>
        <v>-</v>
      </c>
    </row>
    <row r="68" spans="1:12" x14ac:dyDescent="0.2">
      <c r="A68" s="6" t="s">
        <v>363</v>
      </c>
      <c r="B68" s="31" t="s">
        <v>252</v>
      </c>
      <c r="C68" s="10" t="s">
        <v>253</v>
      </c>
      <c r="D68" s="11" t="s">
        <v>254</v>
      </c>
      <c r="E68" s="10" t="s">
        <v>255</v>
      </c>
      <c r="F68" s="10" t="s">
        <v>127</v>
      </c>
      <c r="G68" s="32">
        <v>442.26006387225556</v>
      </c>
      <c r="H68" s="9">
        <f t="shared" si="3"/>
        <v>442.26006387225556</v>
      </c>
      <c r="J68" s="46" t="s">
        <v>364</v>
      </c>
      <c r="K68" s="47" t="str">
        <f t="shared" si="4"/>
        <v>-</v>
      </c>
      <c r="L68" s="48" t="str">
        <f t="shared" si="5"/>
        <v>-</v>
      </c>
    </row>
    <row r="69" spans="1:12" x14ac:dyDescent="0.2">
      <c r="A69" s="6" t="s">
        <v>363</v>
      </c>
      <c r="B69" s="31" t="s">
        <v>256</v>
      </c>
      <c r="C69" s="10" t="s">
        <v>257</v>
      </c>
      <c r="D69" s="11" t="s">
        <v>258</v>
      </c>
      <c r="E69" s="10" t="s">
        <v>259</v>
      </c>
      <c r="F69" s="10" t="s">
        <v>127</v>
      </c>
      <c r="G69" s="32">
        <v>768.68</v>
      </c>
      <c r="H69" s="9">
        <f t="shared" si="3"/>
        <v>768.68</v>
      </c>
      <c r="J69" s="46" t="s">
        <v>364</v>
      </c>
      <c r="K69" s="47" t="str">
        <f t="shared" si="4"/>
        <v>-</v>
      </c>
      <c r="L69" s="48" t="str">
        <f t="shared" si="5"/>
        <v>-</v>
      </c>
    </row>
    <row r="70" spans="1:12" x14ac:dyDescent="0.2">
      <c r="A70" s="6" t="s">
        <v>363</v>
      </c>
      <c r="B70" s="31" t="s">
        <v>260</v>
      </c>
      <c r="C70" s="10" t="s">
        <v>261</v>
      </c>
      <c r="D70" s="11" t="s">
        <v>262</v>
      </c>
      <c r="E70" s="10" t="s">
        <v>263</v>
      </c>
      <c r="F70" s="10" t="s">
        <v>127</v>
      </c>
      <c r="G70" s="32">
        <v>292.12</v>
      </c>
      <c r="H70" s="9">
        <f t="shared" si="3"/>
        <v>292.12</v>
      </c>
      <c r="J70" s="46" t="s">
        <v>364</v>
      </c>
      <c r="K70" s="47" t="str">
        <f t="shared" si="4"/>
        <v>-</v>
      </c>
      <c r="L70" s="48" t="str">
        <f t="shared" si="5"/>
        <v>-</v>
      </c>
    </row>
    <row r="71" spans="1:12" x14ac:dyDescent="0.2">
      <c r="A71" s="6" t="s">
        <v>363</v>
      </c>
      <c r="B71" s="31" t="s">
        <v>264</v>
      </c>
      <c r="C71" s="10" t="s">
        <v>265</v>
      </c>
      <c r="D71" s="11" t="s">
        <v>266</v>
      </c>
      <c r="E71" s="10" t="s">
        <v>267</v>
      </c>
      <c r="F71" s="10" t="s">
        <v>127</v>
      </c>
      <c r="G71" s="32">
        <v>384.97</v>
      </c>
      <c r="H71" s="9">
        <f t="shared" si="3"/>
        <v>384.97</v>
      </c>
      <c r="J71" s="46" t="s">
        <v>364</v>
      </c>
      <c r="K71" s="47" t="str">
        <f t="shared" si="4"/>
        <v>-</v>
      </c>
      <c r="L71" s="48" t="str">
        <f t="shared" si="5"/>
        <v>-</v>
      </c>
    </row>
    <row r="72" spans="1:12" x14ac:dyDescent="0.2">
      <c r="B72" s="34" t="s">
        <v>80</v>
      </c>
      <c r="C72" s="35" t="s">
        <v>81</v>
      </c>
      <c r="D72" s="36" t="s">
        <v>82</v>
      </c>
      <c r="E72" s="35" t="s">
        <v>83</v>
      </c>
      <c r="F72" s="35">
        <v>8</v>
      </c>
      <c r="G72" s="32">
        <v>39.000536526946107</v>
      </c>
      <c r="H72" s="7">
        <f t="shared" si="3"/>
        <v>39.000536526946107</v>
      </c>
      <c r="J72" s="46">
        <v>38.01</v>
      </c>
      <c r="K72" s="47">
        <f t="shared" si="4"/>
        <v>38.01</v>
      </c>
      <c r="L72" s="48">
        <f t="shared" si="5"/>
        <v>2.6059892842570605E-2</v>
      </c>
    </row>
    <row r="73" spans="1:12" x14ac:dyDescent="0.2">
      <c r="A73" s="6" t="s">
        <v>363</v>
      </c>
      <c r="B73" s="31" t="s">
        <v>268</v>
      </c>
      <c r="C73" s="10" t="s">
        <v>269</v>
      </c>
      <c r="D73" s="11" t="s">
        <v>270</v>
      </c>
      <c r="E73" s="10" t="s">
        <v>271</v>
      </c>
      <c r="F73" s="10" t="s">
        <v>127</v>
      </c>
      <c r="G73" s="32">
        <v>325.16695191435315</v>
      </c>
      <c r="H73" s="9">
        <f t="shared" si="3"/>
        <v>325.16695191435315</v>
      </c>
      <c r="J73" s="46" t="s">
        <v>364</v>
      </c>
      <c r="K73" s="47" t="str">
        <f t="shared" si="4"/>
        <v>-</v>
      </c>
      <c r="L73" s="48" t="str">
        <f t="shared" si="5"/>
        <v>-</v>
      </c>
    </row>
    <row r="74" spans="1:12" x14ac:dyDescent="0.2">
      <c r="B74" s="34" t="s">
        <v>84</v>
      </c>
      <c r="C74" s="35" t="s">
        <v>85</v>
      </c>
      <c r="D74" s="36" t="s">
        <v>86</v>
      </c>
      <c r="E74" s="35" t="s">
        <v>87</v>
      </c>
      <c r="F74" s="35">
        <v>8</v>
      </c>
      <c r="G74" s="8">
        <v>39.36</v>
      </c>
      <c r="H74" s="7">
        <f t="shared" si="3"/>
        <v>39.36</v>
      </c>
      <c r="J74" s="46">
        <v>39.36</v>
      </c>
      <c r="K74" s="47">
        <f t="shared" si="4"/>
        <v>39.36</v>
      </c>
      <c r="L74" s="48">
        <f t="shared" si="5"/>
        <v>0</v>
      </c>
    </row>
    <row r="75" spans="1:12" x14ac:dyDescent="0.2">
      <c r="B75" s="34" t="s">
        <v>88</v>
      </c>
      <c r="C75" s="35" t="s">
        <v>89</v>
      </c>
      <c r="D75" s="36" t="s">
        <v>90</v>
      </c>
      <c r="E75" s="35" t="s">
        <v>91</v>
      </c>
      <c r="F75" s="35">
        <v>6</v>
      </c>
      <c r="G75" s="8">
        <v>52.19</v>
      </c>
      <c r="H75" s="7">
        <f t="shared" ref="H75:H97" si="6">G75*$H$9</f>
        <v>52.19</v>
      </c>
      <c r="J75" s="46">
        <v>52.19</v>
      </c>
      <c r="K75" s="47">
        <f t="shared" ref="K75:K97" si="7">IFERROR($H$9*J75,"-")</f>
        <v>52.19</v>
      </c>
      <c r="L75" s="48">
        <f t="shared" ref="L75:L97" si="8">IFERROR((H75-K75)/K75,"-")</f>
        <v>0</v>
      </c>
    </row>
    <row r="76" spans="1:12" x14ac:dyDescent="0.2">
      <c r="A76" s="6" t="s">
        <v>363</v>
      </c>
      <c r="B76" s="31" t="s">
        <v>272</v>
      </c>
      <c r="C76" s="10" t="s">
        <v>273</v>
      </c>
      <c r="D76" s="11" t="s">
        <v>274</v>
      </c>
      <c r="E76" s="10" t="s">
        <v>275</v>
      </c>
      <c r="F76" s="10" t="s">
        <v>127</v>
      </c>
      <c r="G76" s="32">
        <v>289.58792015968066</v>
      </c>
      <c r="H76" s="9">
        <f t="shared" si="6"/>
        <v>289.58792015968066</v>
      </c>
      <c r="J76" s="46" t="s">
        <v>364</v>
      </c>
      <c r="K76" s="47" t="str">
        <f t="shared" si="7"/>
        <v>-</v>
      </c>
      <c r="L76" s="48" t="str">
        <f t="shared" si="8"/>
        <v>-</v>
      </c>
    </row>
    <row r="77" spans="1:12" x14ac:dyDescent="0.2">
      <c r="A77" s="6" t="s">
        <v>363</v>
      </c>
      <c r="B77" s="31" t="s">
        <v>276</v>
      </c>
      <c r="C77" s="10" t="s">
        <v>277</v>
      </c>
      <c r="D77" s="11" t="s">
        <v>278</v>
      </c>
      <c r="E77" s="10" t="s">
        <v>279</v>
      </c>
      <c r="F77" s="10" t="s">
        <v>127</v>
      </c>
      <c r="G77" s="32">
        <v>458.06346506986029</v>
      </c>
      <c r="H77" s="9">
        <f t="shared" si="6"/>
        <v>458.06346506986029</v>
      </c>
      <c r="J77" s="46" t="s">
        <v>364</v>
      </c>
      <c r="K77" s="47" t="str">
        <f t="shared" si="7"/>
        <v>-</v>
      </c>
      <c r="L77" s="48" t="str">
        <f t="shared" si="8"/>
        <v>-</v>
      </c>
    </row>
    <row r="78" spans="1:12" x14ac:dyDescent="0.2">
      <c r="A78" s="6" t="s">
        <v>363</v>
      </c>
      <c r="B78" s="31" t="s">
        <v>280</v>
      </c>
      <c r="C78" s="10" t="s">
        <v>281</v>
      </c>
      <c r="D78" s="11" t="s">
        <v>282</v>
      </c>
      <c r="E78" s="10" t="s">
        <v>283</v>
      </c>
      <c r="F78" s="10" t="s">
        <v>127</v>
      </c>
      <c r="G78" s="32">
        <v>173.74334530938123</v>
      </c>
      <c r="H78" s="9">
        <f t="shared" si="6"/>
        <v>173.74334530938123</v>
      </c>
      <c r="J78" s="46" t="s">
        <v>364</v>
      </c>
      <c r="K78" s="47" t="str">
        <f t="shared" si="7"/>
        <v>-</v>
      </c>
      <c r="L78" s="48" t="str">
        <f t="shared" si="8"/>
        <v>-</v>
      </c>
    </row>
    <row r="79" spans="1:12" x14ac:dyDescent="0.2">
      <c r="B79" s="34" t="s">
        <v>92</v>
      </c>
      <c r="C79" s="35" t="s">
        <v>93</v>
      </c>
      <c r="D79" s="36" t="s">
        <v>94</v>
      </c>
      <c r="E79" s="35" t="s">
        <v>95</v>
      </c>
      <c r="F79" s="35">
        <v>1</v>
      </c>
      <c r="G79" s="8">
        <v>140.88999999999999</v>
      </c>
      <c r="H79" s="7">
        <f t="shared" si="6"/>
        <v>140.88999999999999</v>
      </c>
      <c r="J79" s="46">
        <v>140.88999999999999</v>
      </c>
      <c r="K79" s="47">
        <f t="shared" si="7"/>
        <v>140.88999999999999</v>
      </c>
      <c r="L79" s="48">
        <f t="shared" si="8"/>
        <v>0</v>
      </c>
    </row>
    <row r="80" spans="1:12" x14ac:dyDescent="0.2">
      <c r="A80" s="6" t="s">
        <v>363</v>
      </c>
      <c r="B80" s="31" t="s">
        <v>348</v>
      </c>
      <c r="C80" s="10" t="s">
        <v>349</v>
      </c>
      <c r="D80" s="11" t="s">
        <v>350</v>
      </c>
      <c r="E80" s="10" t="s">
        <v>351</v>
      </c>
      <c r="F80" s="10" t="s">
        <v>127</v>
      </c>
      <c r="G80" s="32">
        <v>185.42604971874431</v>
      </c>
      <c r="H80" s="9">
        <f t="shared" si="6"/>
        <v>185.42604971874431</v>
      </c>
      <c r="J80" s="46" t="s">
        <v>364</v>
      </c>
      <c r="K80" s="47" t="str">
        <f t="shared" si="7"/>
        <v>-</v>
      </c>
      <c r="L80" s="48" t="str">
        <f t="shared" si="8"/>
        <v>-</v>
      </c>
    </row>
    <row r="81" spans="1:12" x14ac:dyDescent="0.2">
      <c r="A81" s="6" t="s">
        <v>363</v>
      </c>
      <c r="B81" s="31" t="s">
        <v>284</v>
      </c>
      <c r="C81" s="10" t="s">
        <v>285</v>
      </c>
      <c r="D81" s="11" t="s">
        <v>286</v>
      </c>
      <c r="E81" s="10" t="s">
        <v>287</v>
      </c>
      <c r="F81" s="10" t="s">
        <v>127</v>
      </c>
      <c r="G81" s="32">
        <v>189.06</v>
      </c>
      <c r="H81" s="9">
        <f t="shared" si="6"/>
        <v>189.06</v>
      </c>
      <c r="J81" s="46" t="s">
        <v>364</v>
      </c>
      <c r="K81" s="47" t="str">
        <f t="shared" si="7"/>
        <v>-</v>
      </c>
      <c r="L81" s="48" t="str">
        <f t="shared" si="8"/>
        <v>-</v>
      </c>
    </row>
    <row r="82" spans="1:12" x14ac:dyDescent="0.2">
      <c r="B82" s="34" t="s">
        <v>96</v>
      </c>
      <c r="C82" s="35" t="s">
        <v>97</v>
      </c>
      <c r="D82" s="36" t="s">
        <v>98</v>
      </c>
      <c r="E82" s="35" t="s">
        <v>99</v>
      </c>
      <c r="F82" s="35">
        <v>1</v>
      </c>
      <c r="G82" s="8">
        <v>59.62</v>
      </c>
      <c r="H82" s="7">
        <f t="shared" si="6"/>
        <v>59.62</v>
      </c>
      <c r="J82" s="46">
        <v>59.62</v>
      </c>
      <c r="K82" s="47">
        <f t="shared" si="7"/>
        <v>59.62</v>
      </c>
      <c r="L82" s="48">
        <f t="shared" si="8"/>
        <v>0</v>
      </c>
    </row>
    <row r="83" spans="1:12" x14ac:dyDescent="0.2">
      <c r="A83" s="6" t="s">
        <v>363</v>
      </c>
      <c r="B83" s="31" t="s">
        <v>288</v>
      </c>
      <c r="C83" s="10" t="s">
        <v>289</v>
      </c>
      <c r="D83" s="11" t="s">
        <v>290</v>
      </c>
      <c r="E83" s="10" t="s">
        <v>291</v>
      </c>
      <c r="F83" s="10" t="s">
        <v>127</v>
      </c>
      <c r="G83" s="32">
        <v>61.46</v>
      </c>
      <c r="H83" s="9">
        <f t="shared" si="6"/>
        <v>61.46</v>
      </c>
      <c r="J83" s="46" t="s">
        <v>364</v>
      </c>
      <c r="K83" s="47" t="str">
        <f t="shared" si="7"/>
        <v>-</v>
      </c>
      <c r="L83" s="48" t="str">
        <f t="shared" si="8"/>
        <v>-</v>
      </c>
    </row>
    <row r="84" spans="1:12" x14ac:dyDescent="0.2">
      <c r="A84" s="6" t="s">
        <v>363</v>
      </c>
      <c r="B84" s="31" t="s">
        <v>292</v>
      </c>
      <c r="C84" s="10" t="s">
        <v>293</v>
      </c>
      <c r="D84" s="11" t="s">
        <v>294</v>
      </c>
      <c r="E84" s="10" t="s">
        <v>295</v>
      </c>
      <c r="F84" s="10" t="s">
        <v>127</v>
      </c>
      <c r="G84" s="32">
        <v>537.12750499001993</v>
      </c>
      <c r="H84" s="9">
        <f t="shared" si="6"/>
        <v>537.12750499001993</v>
      </c>
      <c r="J84" s="46" t="s">
        <v>364</v>
      </c>
      <c r="K84" s="47" t="str">
        <f t="shared" si="7"/>
        <v>-</v>
      </c>
      <c r="L84" s="48" t="str">
        <f t="shared" si="8"/>
        <v>-</v>
      </c>
    </row>
    <row r="85" spans="1:12" x14ac:dyDescent="0.2">
      <c r="A85" s="6" t="s">
        <v>363</v>
      </c>
      <c r="B85" s="31" t="s">
        <v>296</v>
      </c>
      <c r="C85" s="10" t="s">
        <v>297</v>
      </c>
      <c r="D85" s="11" t="s">
        <v>298</v>
      </c>
      <c r="E85" s="10" t="s">
        <v>299</v>
      </c>
      <c r="F85" s="10" t="s">
        <v>127</v>
      </c>
      <c r="G85" s="32">
        <v>600.29407584830335</v>
      </c>
      <c r="H85" s="9">
        <f t="shared" si="6"/>
        <v>600.29407584830335</v>
      </c>
      <c r="J85" s="46" t="s">
        <v>364</v>
      </c>
      <c r="K85" s="47" t="str">
        <f t="shared" si="7"/>
        <v>-</v>
      </c>
      <c r="L85" s="48" t="str">
        <f t="shared" si="8"/>
        <v>-</v>
      </c>
    </row>
    <row r="86" spans="1:12" x14ac:dyDescent="0.2">
      <c r="A86" s="6" t="s">
        <v>363</v>
      </c>
      <c r="B86" s="31" t="s">
        <v>300</v>
      </c>
      <c r="C86" s="10" t="s">
        <v>301</v>
      </c>
      <c r="D86" s="11" t="s">
        <v>302</v>
      </c>
      <c r="E86" s="10" t="s">
        <v>303</v>
      </c>
      <c r="F86" s="10" t="s">
        <v>127</v>
      </c>
      <c r="G86" s="32">
        <v>84.237772455089839</v>
      </c>
      <c r="H86" s="9">
        <f t="shared" si="6"/>
        <v>84.237772455089839</v>
      </c>
      <c r="J86" s="46" t="s">
        <v>364</v>
      </c>
      <c r="K86" s="47" t="str">
        <f t="shared" si="7"/>
        <v>-</v>
      </c>
      <c r="L86" s="48" t="str">
        <f t="shared" si="8"/>
        <v>-</v>
      </c>
    </row>
    <row r="87" spans="1:12" x14ac:dyDescent="0.2">
      <c r="A87" s="6" t="s">
        <v>363</v>
      </c>
      <c r="B87" s="31" t="s">
        <v>304</v>
      </c>
      <c r="C87" s="10" t="s">
        <v>305</v>
      </c>
      <c r="D87" s="11" t="s">
        <v>306</v>
      </c>
      <c r="E87" s="10" t="s">
        <v>307</v>
      </c>
      <c r="F87" s="10" t="s">
        <v>127</v>
      </c>
      <c r="G87" s="32">
        <v>252.80738522954093</v>
      </c>
      <c r="H87" s="9">
        <f t="shared" si="6"/>
        <v>252.80738522954093</v>
      </c>
      <c r="J87" s="46" t="s">
        <v>364</v>
      </c>
      <c r="K87" s="47" t="str">
        <f t="shared" si="7"/>
        <v>-</v>
      </c>
      <c r="L87" s="48" t="str">
        <f t="shared" si="8"/>
        <v>-</v>
      </c>
    </row>
    <row r="88" spans="1:12" x14ac:dyDescent="0.2">
      <c r="A88" s="6" t="s">
        <v>363</v>
      </c>
      <c r="B88" s="31" t="s">
        <v>308</v>
      </c>
      <c r="C88" s="10" t="s">
        <v>309</v>
      </c>
      <c r="D88" s="11" t="s">
        <v>310</v>
      </c>
      <c r="E88" s="10" t="s">
        <v>311</v>
      </c>
      <c r="F88" s="10" t="s">
        <v>127</v>
      </c>
      <c r="G88" s="32">
        <v>515.96223552894219</v>
      </c>
      <c r="H88" s="9">
        <f t="shared" si="6"/>
        <v>515.96223552894219</v>
      </c>
      <c r="J88" s="46" t="s">
        <v>364</v>
      </c>
      <c r="K88" s="47" t="str">
        <f t="shared" si="7"/>
        <v>-</v>
      </c>
      <c r="L88" s="48" t="str">
        <f t="shared" si="8"/>
        <v>-</v>
      </c>
    </row>
    <row r="89" spans="1:12" x14ac:dyDescent="0.2">
      <c r="A89" s="6" t="s">
        <v>363</v>
      </c>
      <c r="B89" s="31" t="s">
        <v>312</v>
      </c>
      <c r="C89" s="10" t="s">
        <v>313</v>
      </c>
      <c r="D89" s="11" t="s">
        <v>314</v>
      </c>
      <c r="E89" s="10" t="s">
        <v>315</v>
      </c>
      <c r="F89" s="10" t="s">
        <v>127</v>
      </c>
      <c r="G89" s="32">
        <v>231.64211576846307</v>
      </c>
      <c r="H89" s="9">
        <f t="shared" si="6"/>
        <v>231.64211576846307</v>
      </c>
      <c r="J89" s="46" t="s">
        <v>364</v>
      </c>
      <c r="K89" s="47" t="str">
        <f t="shared" si="7"/>
        <v>-</v>
      </c>
      <c r="L89" s="48" t="str">
        <f t="shared" si="8"/>
        <v>-</v>
      </c>
    </row>
    <row r="90" spans="1:12" x14ac:dyDescent="0.2">
      <c r="A90" s="6" t="s">
        <v>363</v>
      </c>
      <c r="B90" s="31" t="s">
        <v>316</v>
      </c>
      <c r="C90" s="10" t="s">
        <v>317</v>
      </c>
      <c r="D90" s="11" t="s">
        <v>318</v>
      </c>
      <c r="E90" s="10" t="s">
        <v>319</v>
      </c>
      <c r="F90" s="10" t="s">
        <v>127</v>
      </c>
      <c r="G90" s="32">
        <v>1174.0139800399204</v>
      </c>
      <c r="H90" s="9">
        <f t="shared" si="6"/>
        <v>1174.0139800399204</v>
      </c>
      <c r="J90" s="46" t="s">
        <v>364</v>
      </c>
      <c r="K90" s="47" t="str">
        <f t="shared" si="7"/>
        <v>-</v>
      </c>
      <c r="L90" s="48" t="str">
        <f t="shared" si="8"/>
        <v>-</v>
      </c>
    </row>
    <row r="91" spans="1:12" x14ac:dyDescent="0.2">
      <c r="A91" s="6" t="s">
        <v>363</v>
      </c>
      <c r="B91" s="31" t="s">
        <v>320</v>
      </c>
      <c r="C91" s="10" t="s">
        <v>321</v>
      </c>
      <c r="D91" s="11" t="s">
        <v>322</v>
      </c>
      <c r="E91" s="10" t="s">
        <v>323</v>
      </c>
      <c r="F91" s="10" t="s">
        <v>127</v>
      </c>
      <c r="G91" s="32">
        <v>1326.7331576846311</v>
      </c>
      <c r="H91" s="9">
        <f t="shared" si="6"/>
        <v>1326.7331576846311</v>
      </c>
      <c r="J91" s="46" t="s">
        <v>364</v>
      </c>
      <c r="K91" s="47" t="str">
        <f t="shared" si="7"/>
        <v>-</v>
      </c>
      <c r="L91" s="48" t="str">
        <f t="shared" si="8"/>
        <v>-</v>
      </c>
    </row>
    <row r="92" spans="1:12" x14ac:dyDescent="0.2">
      <c r="A92" s="6" t="s">
        <v>363</v>
      </c>
      <c r="B92" s="31" t="s">
        <v>324</v>
      </c>
      <c r="C92" s="10" t="s">
        <v>325</v>
      </c>
      <c r="D92" s="11" t="s">
        <v>326</v>
      </c>
      <c r="E92" s="10" t="s">
        <v>327</v>
      </c>
      <c r="F92" s="10" t="s">
        <v>127</v>
      </c>
      <c r="G92" s="32">
        <v>1316.1975568862276</v>
      </c>
      <c r="H92" s="9">
        <f t="shared" si="6"/>
        <v>1316.1975568862276</v>
      </c>
      <c r="J92" s="46" t="s">
        <v>364</v>
      </c>
      <c r="K92" s="47" t="str">
        <f t="shared" si="7"/>
        <v>-</v>
      </c>
      <c r="L92" s="48" t="str">
        <f t="shared" si="8"/>
        <v>-</v>
      </c>
    </row>
    <row r="93" spans="1:12" x14ac:dyDescent="0.2">
      <c r="A93" s="6" t="s">
        <v>363</v>
      </c>
      <c r="B93" s="31" t="s">
        <v>328</v>
      </c>
      <c r="C93" s="10" t="s">
        <v>329</v>
      </c>
      <c r="D93" s="11" t="s">
        <v>330</v>
      </c>
      <c r="E93" s="10" t="s">
        <v>331</v>
      </c>
      <c r="F93" s="10" t="s">
        <v>127</v>
      </c>
      <c r="G93" s="32">
        <v>3481.0753852295411</v>
      </c>
      <c r="H93" s="9">
        <f t="shared" si="6"/>
        <v>3481.0753852295411</v>
      </c>
      <c r="J93" s="46" t="s">
        <v>364</v>
      </c>
      <c r="K93" s="47" t="str">
        <f t="shared" si="7"/>
        <v>-</v>
      </c>
      <c r="L93" s="48" t="str">
        <f t="shared" si="8"/>
        <v>-</v>
      </c>
    </row>
    <row r="94" spans="1:12" x14ac:dyDescent="0.2">
      <c r="A94" s="6" t="s">
        <v>363</v>
      </c>
      <c r="B94" s="31" t="s">
        <v>352</v>
      </c>
      <c r="C94" s="10" t="s">
        <v>353</v>
      </c>
      <c r="D94" s="11" t="s">
        <v>354</v>
      </c>
      <c r="E94" s="10"/>
      <c r="F94" s="10" t="s">
        <v>127</v>
      </c>
      <c r="G94" s="32">
        <v>774.76058791507899</v>
      </c>
      <c r="H94" s="9">
        <f t="shared" si="6"/>
        <v>774.76058791507899</v>
      </c>
      <c r="J94" s="46" t="s">
        <v>364</v>
      </c>
      <c r="K94" s="47" t="str">
        <f t="shared" si="7"/>
        <v>-</v>
      </c>
      <c r="L94" s="48" t="str">
        <f t="shared" si="8"/>
        <v>-</v>
      </c>
    </row>
    <row r="95" spans="1:12" x14ac:dyDescent="0.2">
      <c r="A95" s="6" t="s">
        <v>363</v>
      </c>
      <c r="B95" s="31" t="s">
        <v>355</v>
      </c>
      <c r="C95" s="10">
        <v>99007</v>
      </c>
      <c r="D95" s="11" t="s">
        <v>356</v>
      </c>
      <c r="E95" s="10"/>
      <c r="F95" s="10" t="s">
        <v>127</v>
      </c>
      <c r="G95" s="32">
        <v>22.282451823625479</v>
      </c>
      <c r="H95" s="9">
        <f t="shared" si="6"/>
        <v>22.282451823625479</v>
      </c>
      <c r="J95" s="46" t="s">
        <v>364</v>
      </c>
      <c r="K95" s="47" t="str">
        <f t="shared" si="7"/>
        <v>-</v>
      </c>
      <c r="L95" s="48" t="str">
        <f t="shared" si="8"/>
        <v>-</v>
      </c>
    </row>
    <row r="96" spans="1:12" x14ac:dyDescent="0.2">
      <c r="A96" s="6" t="s">
        <v>363</v>
      </c>
      <c r="B96" s="31" t="s">
        <v>357</v>
      </c>
      <c r="C96" s="10" t="s">
        <v>358</v>
      </c>
      <c r="D96" s="11" t="s">
        <v>359</v>
      </c>
      <c r="E96" s="10"/>
      <c r="F96" s="10" t="s">
        <v>127</v>
      </c>
      <c r="G96" s="32">
        <v>769.25421883505715</v>
      </c>
      <c r="H96" s="9">
        <f t="shared" si="6"/>
        <v>769.25421883505715</v>
      </c>
      <c r="J96" s="46" t="s">
        <v>364</v>
      </c>
      <c r="K96" s="47" t="str">
        <f t="shared" si="7"/>
        <v>-</v>
      </c>
      <c r="L96" s="48" t="str">
        <f t="shared" si="8"/>
        <v>-</v>
      </c>
    </row>
    <row r="97" spans="1:12" ht="13.5" thickBot="1" x14ac:dyDescent="0.25">
      <c r="A97" s="6" t="s">
        <v>363</v>
      </c>
      <c r="B97" s="60" t="s">
        <v>360</v>
      </c>
      <c r="C97" s="61" t="s">
        <v>361</v>
      </c>
      <c r="D97" s="62" t="s">
        <v>362</v>
      </c>
      <c r="E97" s="61"/>
      <c r="F97" s="61" t="s">
        <v>127</v>
      </c>
      <c r="G97" s="63">
        <v>403.99201596806381</v>
      </c>
      <c r="H97" s="64">
        <f t="shared" si="6"/>
        <v>403.99201596806381</v>
      </c>
      <c r="J97" s="52" t="s">
        <v>364</v>
      </c>
      <c r="K97" s="53" t="str">
        <f t="shared" si="7"/>
        <v>-</v>
      </c>
      <c r="L97" s="54" t="str">
        <f t="shared" si="8"/>
        <v>-</v>
      </c>
    </row>
    <row r="99" spans="1:12" ht="13.5" thickBot="1" x14ac:dyDescent="0.25"/>
    <row r="100" spans="1:12" x14ac:dyDescent="0.2">
      <c r="B100" s="65" t="s">
        <v>104</v>
      </c>
      <c r="C100" s="66"/>
    </row>
    <row r="101" spans="1:12" x14ac:dyDescent="0.2">
      <c r="B101" s="67" t="s">
        <v>105</v>
      </c>
      <c r="C101" s="68"/>
    </row>
    <row r="102" spans="1:12" x14ac:dyDescent="0.2">
      <c r="B102" s="67" t="s">
        <v>106</v>
      </c>
      <c r="C102" s="68"/>
    </row>
    <row r="103" spans="1:12" x14ac:dyDescent="0.2">
      <c r="B103" s="67" t="s">
        <v>107</v>
      </c>
      <c r="C103" s="68"/>
    </row>
    <row r="104" spans="1:12" x14ac:dyDescent="0.2">
      <c r="B104" s="67" t="s">
        <v>108</v>
      </c>
      <c r="C104" s="68"/>
    </row>
    <row r="105" spans="1:12" x14ac:dyDescent="0.2">
      <c r="B105" s="67" t="s">
        <v>109</v>
      </c>
      <c r="C105" s="68"/>
    </row>
    <row r="106" spans="1:12" x14ac:dyDescent="0.2">
      <c r="B106" s="67" t="s">
        <v>110</v>
      </c>
      <c r="C106" s="68"/>
    </row>
    <row r="107" spans="1:12" x14ac:dyDescent="0.2">
      <c r="B107" s="67" t="s">
        <v>111</v>
      </c>
      <c r="C107" s="68"/>
    </row>
    <row r="108" spans="1:12" x14ac:dyDescent="0.2">
      <c r="B108" s="67" t="s">
        <v>112</v>
      </c>
      <c r="C108" s="68"/>
    </row>
    <row r="109" spans="1:12" ht="13.5" thickBot="1" x14ac:dyDescent="0.25">
      <c r="B109" s="69" t="s">
        <v>113</v>
      </c>
      <c r="C109" s="70"/>
    </row>
  </sheetData>
  <mergeCells count="10">
    <mergeCell ref="B105:C105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</mergeCells>
  <conditionalFormatting sqref="B1:B9">
    <cfRule type="duplicateValues" dxfId="3" priority="6"/>
  </conditionalFormatting>
  <conditionalFormatting sqref="B100:B109">
    <cfRule type="duplicateValues" dxfId="2" priority="2"/>
  </conditionalFormatting>
  <conditionalFormatting sqref="C1:C9">
    <cfRule type="duplicateValues" dxfId="1" priority="5"/>
  </conditionalFormatting>
  <conditionalFormatting sqref="C100:C109">
    <cfRule type="duplicateValues" dxfId="0" priority="1"/>
  </conditionalFormatting>
  <pageMargins left="0.25" right="0.25" top="0.75" bottom="0.75" header="0.3" footer="0.3"/>
  <pageSetup scale="44" orientation="portrait" r:id="rId1"/>
  <headerFooter>
    <oddFooter>&amp;LSump &amp; Sewage&amp;CA13  1-26&amp;RPage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Sump &amp; Sewage</vt:lpstr>
      <vt:lpstr>'Sump &amp; Sewage'!Print_Area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Martin Nowacki</cp:lastModifiedBy>
  <cp:revision/>
  <cp:lastPrinted>2026-06-19T13:41:01Z</cp:lastPrinted>
  <dcterms:created xsi:type="dcterms:W3CDTF">2024-03-11T19:05:18Z</dcterms:created>
  <dcterms:modified xsi:type="dcterms:W3CDTF">2026-06-22T13:39:21Z</dcterms:modified>
  <cp:category/>
  <cp:contentStatus/>
</cp:coreProperties>
</file>